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25" windowWidth="12120" windowHeight="6735" tabRatio="729" activeTab="2"/>
  </bookViews>
  <sheets>
    <sheet name="1" sheetId="1" r:id="rId1"/>
    <sheet name="5" sheetId="2" r:id="rId2"/>
    <sheet name="7" sheetId="3" r:id="rId3"/>
    <sheet name="9" sheetId="4" r:id="rId4"/>
    <sheet name="11" sheetId="5" r:id="rId5"/>
    <sheet name="сводная бюд роспись" sheetId="6" r:id="rId6"/>
  </sheets>
  <externalReferences>
    <externalReference r:id="rId9"/>
  </externalReferences>
  <definedNames>
    <definedName name="_Toc105952697" localSheetId="2">'7'!#REF!</definedName>
    <definedName name="_Toc105952698" localSheetId="2">'7'!#REF!</definedName>
    <definedName name="_xlnm.Print_Area" localSheetId="4">'11'!$A$1:$I$71</definedName>
    <definedName name="_xlnm.Print_Area" localSheetId="2">'7'!$A$1:$D$27</definedName>
    <definedName name="_xlnm.Print_Area" localSheetId="3">'9'!$A$1:$H$74</definedName>
    <definedName name="_xlnm.Print_Area" localSheetId="5">'сводная бюд роспись'!$A$1:$K$78</definedName>
    <definedName name="п">#REF!</definedName>
  </definedNames>
  <calcPr calcMode="manual" fullCalcOnLoad="1"/>
</workbook>
</file>

<file path=xl/sharedStrings.xml><?xml version="1.0" encoding="utf-8"?>
<sst xmlns="http://schemas.openxmlformats.org/spreadsheetml/2006/main" count="574" uniqueCount="232">
  <si>
    <t>Изменения (+;-)</t>
  </si>
  <si>
    <t>Сумма с учетом изменений</t>
  </si>
  <si>
    <t>ВСЕГО РАСХОДОВ</t>
  </si>
  <si>
    <t>Другие вопросы в области жилищно-коммунального хозяйства</t>
  </si>
  <si>
    <t>Благоустройство</t>
  </si>
  <si>
    <t>ЖИЛИЩНО-КОММУНАЛЬНОЕ ХОЗЯЙСТВО</t>
  </si>
  <si>
    <t>Обеспечение пожарной безопасности</t>
  </si>
  <si>
    <t>НАЦИОНАЛЬНАЯ БЕЗОПАСНОСТЬ И ПРАВООХРАНИТЕЛЬНАЯ ДЕЯТЕЛЬНОСТЬ</t>
  </si>
  <si>
    <t>НАЦИОНАЛЬНАЯ ОБОРОНА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</si>
  <si>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</si>
  <si>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</si>
  <si>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</si>
  <si>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</si>
  <si>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</si>
  <si>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</si>
  <si>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</si>
  <si>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тыс. руб.</t>
  </si>
  <si>
    <t>№ п/п</t>
  </si>
  <si>
    <t>Наименование показателей</t>
  </si>
  <si>
    <t xml:space="preserve">Сумма с учетом изменений </t>
  </si>
  <si>
    <t>3</t>
  </si>
  <si>
    <t>4</t>
  </si>
  <si>
    <t>5</t>
  </si>
  <si>
    <t>6</t>
  </si>
  <si>
    <t>7</t>
  </si>
  <si>
    <t>0100</t>
  </si>
  <si>
    <t>0104</t>
  </si>
  <si>
    <t>0106</t>
  </si>
  <si>
    <t>0107</t>
  </si>
  <si>
    <t>0111</t>
  </si>
  <si>
    <t>0200</t>
  </si>
  <si>
    <t>Мобилизационная и вневойсковая подготовка</t>
  </si>
  <si>
    <t>0203</t>
  </si>
  <si>
    <t>0300</t>
  </si>
  <si>
    <t>0310</t>
  </si>
  <si>
    <t>0500</t>
  </si>
  <si>
    <t>0503</t>
  </si>
  <si>
    <t>0505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</si>
  <si>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</si>
  <si>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</si>
  <si>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</si>
  <si>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</si>
  <si>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</si>
  <si>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</si>
  <si>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0102</t>
  </si>
  <si>
    <t>(тыс. рублей)</t>
  </si>
  <si>
    <t>Иные межбюджетные трансферты</t>
  </si>
  <si>
    <t>Раздел, подраздел</t>
  </si>
  <si>
    <t>Раздел</t>
  </si>
  <si>
    <t>Подраздел</t>
  </si>
  <si>
    <t>Целевая статья</t>
  </si>
  <si>
    <t>Вид расходов</t>
  </si>
  <si>
    <t>2</t>
  </si>
  <si>
    <t>01</t>
  </si>
  <si>
    <t>02</t>
  </si>
  <si>
    <t>Высшее должностное лицо сельского поселения и его заместители</t>
  </si>
  <si>
    <t>121</t>
  </si>
  <si>
    <t>04</t>
  </si>
  <si>
    <t>Материально-техническое обеспечение администрации сельского поселения</t>
  </si>
  <si>
    <t>244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</si>
  <si>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</si>
  <si>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</si>
  <si>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122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</si>
  <si>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</si>
  <si>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</si>
  <si>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</si>
  <si>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</si>
  <si>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</si>
  <si>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Общегосударственные вопросы</t>
  </si>
  <si>
    <t>03</t>
  </si>
  <si>
    <t>Национальная оборона</t>
  </si>
  <si>
    <t>Субвенции на осуществление первичного воинского учета на территориях, где отсутствуют военные комиссариаты</t>
  </si>
  <si>
    <t>10</t>
  </si>
  <si>
    <t>05</t>
  </si>
  <si>
    <t>11</t>
  </si>
  <si>
    <t>Национальная безопасность и правоохранительная деятельность</t>
  </si>
  <si>
    <t>Жилищно-коммунальное хозяйство</t>
  </si>
  <si>
    <t>Физическая культура испорт</t>
  </si>
  <si>
    <t>Условно утвержденные расходы</t>
  </si>
  <si>
    <t>99</t>
  </si>
  <si>
    <t>9990000</t>
  </si>
  <si>
    <t>999</t>
  </si>
  <si>
    <t>Мин.</t>
  </si>
  <si>
    <t>Р.з.</t>
  </si>
  <si>
    <t>П.р.</t>
  </si>
  <si>
    <t>Ц.ст.</t>
  </si>
  <si>
    <t>В.р.</t>
  </si>
  <si>
    <t>8</t>
  </si>
  <si>
    <t>1.</t>
  </si>
  <si>
    <t>801</t>
  </si>
  <si>
    <t>1.1.</t>
  </si>
  <si>
    <t>1.2.</t>
  </si>
  <si>
    <t>1.3.</t>
  </si>
  <si>
    <t>1.4.</t>
  </si>
  <si>
    <t>1.7.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</si>
  <si>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</si>
  <si>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</si>
  <si>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9900051180</t>
  </si>
  <si>
    <t>0409</t>
  </si>
  <si>
    <t>Национальная экономика</t>
  </si>
  <si>
    <t>0400</t>
  </si>
  <si>
    <t>Фонд оплаты труда государственных (муниципальных) органов</t>
  </si>
  <si>
    <t xml:space="preserve">Национальная экономика </t>
  </si>
  <si>
    <t>00</t>
  </si>
  <si>
    <t>09</t>
  </si>
  <si>
    <t>Сумма с учетом изменений на 2021 год</t>
  </si>
  <si>
    <t>Администрация  Уйменского сельского поселения</t>
  </si>
  <si>
    <t>Прочая закупка товаров, работ и услуг</t>
  </si>
  <si>
    <t>I</t>
  </si>
  <si>
    <t>II</t>
  </si>
  <si>
    <t>III</t>
  </si>
  <si>
    <t>IV</t>
  </si>
  <si>
    <t>9900001200</t>
  </si>
  <si>
    <t>990А001190</t>
  </si>
  <si>
    <t>870</t>
  </si>
  <si>
    <t>Резервные средства</t>
  </si>
  <si>
    <t>0110100190</t>
  </si>
  <si>
    <t>0110200Д00</t>
  </si>
  <si>
    <t>0110300190</t>
  </si>
  <si>
    <t>0120300190</t>
  </si>
  <si>
    <t>06</t>
  </si>
  <si>
    <t>540</t>
  </si>
  <si>
    <t>Другие вопросы в области национальной экономики</t>
  </si>
  <si>
    <t>12</t>
  </si>
  <si>
    <t>0110200190</t>
  </si>
  <si>
    <t>0412</t>
  </si>
  <si>
    <t>Непрограммные направления деятельности</t>
  </si>
  <si>
    <t>9900000000</t>
  </si>
  <si>
    <t xml:space="preserve"> Муниципальная программа "Комплексное развитие территории сельского поселения МО "Уйменское сельское поселение" на 2019-2024 гг."</t>
  </si>
  <si>
    <t>0100000000</t>
  </si>
  <si>
    <t>Подпрограмма "Устойчивое развитие систем жизнеобеспечения"</t>
  </si>
  <si>
    <t>Основное мероприятие: "Обеспечение безопасности населения"</t>
  </si>
  <si>
    <t>0110000000</t>
  </si>
  <si>
    <t>Дорожное хозяйство (дорожные фонды)</t>
  </si>
  <si>
    <t>Муниципальная программа "Комплексное развитие территории сельского поселения МО "Уйменское сельское поселение" на 2019-2024 гг."</t>
  </si>
  <si>
    <t>0000000000</t>
  </si>
  <si>
    <t>Основное мероприятие: "Сохранение и развитие автомобильных дорог в поселении"</t>
  </si>
  <si>
    <t>Основное мероприятие "Развитие реального сектора экономики"</t>
  </si>
  <si>
    <t>Основное мероприятие "Повышение уровня благоустройства территорий"</t>
  </si>
  <si>
    <t>010000000</t>
  </si>
  <si>
    <t>Основное мероприятие: "Развитие физической культуры и спорта"</t>
  </si>
  <si>
    <t>012000000</t>
  </si>
  <si>
    <t>853</t>
  </si>
  <si>
    <t>1.5.</t>
  </si>
  <si>
    <t>1.6.</t>
  </si>
  <si>
    <t>1.8.</t>
  </si>
  <si>
    <t>1.9.</t>
  </si>
  <si>
    <t>Всего расходов</t>
  </si>
  <si>
    <t>Фонд оплаты труда государственных (муниципальных) органов за счет межбюджетных трансфертов на повышение заработной платы</t>
  </si>
  <si>
    <t>990А0S8500</t>
  </si>
  <si>
    <t>1.10.</t>
  </si>
  <si>
    <t>Глава МО "Уйменское сельское поселение"</t>
  </si>
  <si>
    <t>____________________</t>
  </si>
  <si>
    <t>Купреева О.А.</t>
  </si>
  <si>
    <t>9999</t>
  </si>
  <si>
    <t>Распределение
бюджетных ассигнований по разделам, подразделам классификации расходов бюджета муниципального образования "Уйменское сельское поселение"   на 2021 год</t>
  </si>
  <si>
    <t>Приложение  7
к решению «О бюджете 
муниципального образования "Уйменское сельское поселение"
на 2021 год и на плановый 
период 2022 и 2023 годов»</t>
  </si>
  <si>
    <t>Приложение 9
к решению «О бюджете 
муниципального образования "Уйменское сельское поселение"
на 2021 год и на плановый 
период 2022 и 2023 годов»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</si>
  <si>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"Уйменское сельское поселение"  на 2021 год</t>
  </si>
  <si>
    <t>07</t>
  </si>
  <si>
    <t>Приложение 11
к решению «О бюджете 
муниципального образования "Уйменское сельское поселение"
на 2021 год и на плановый 
период 2022 и 2023 годов»</t>
  </si>
  <si>
    <t>Ведомственная структура расходов бюджета муниципального образования  Уйменское сельское поселение на 2021 год</t>
  </si>
  <si>
    <t>802</t>
  </si>
  <si>
    <t xml:space="preserve">Приложение № 9 к решению сессии "О сводной росписи бюджета на 2021 год и плановый период 2022-2023 годов" </t>
  </si>
  <si>
    <t>Сводная бюджетная роспись расходов по сельской администрации Уйменского сельского поселения Чойского района Республики Алтай на 2021 год</t>
  </si>
  <si>
    <t>247</t>
  </si>
  <si>
    <t>Закупка энергетических ресурсов</t>
  </si>
  <si>
    <t>880</t>
  </si>
  <si>
    <t xml:space="preserve">Приложение 5
к решению «О бюджете 
муниципального образования "Уйменское сельское поселение "
на 2021 год и на плановый 
период 2022 и 2023 годов» </t>
  </si>
  <si>
    <t>Объем поступлений доходов в бюджет муниципального образования "Уйменское сельское поселение"  в 2021 году</t>
  </si>
  <si>
    <t>Код главы администратора</t>
  </si>
  <si>
    <t>Код бюджетной классификации Российской Федерации</t>
  </si>
  <si>
    <t>Наименование доходов</t>
  </si>
  <si>
    <t>1 00 00000 00 0000 000</t>
  </si>
  <si>
    <t>НАЛОГОВЫЕ И НЕНАЛОГОВЫЕ ДОХОДЫ</t>
  </si>
  <si>
    <t>НАЛОГОВЫЕ ДОХОДЫ</t>
  </si>
  <si>
    <t>1 01 02010 01 1000 110</t>
  </si>
  <si>
    <t>Налог на доходы физических лиц</t>
  </si>
  <si>
    <t>1 06 00000 00 0000 000</t>
  </si>
  <si>
    <t>Налоги на имущество</t>
  </si>
  <si>
    <t>1 06 01030 10 1000 110</t>
  </si>
  <si>
    <r>
      <t>Налог на имущество физических лиц</t>
    </r>
    <r>
      <rPr>
        <i/>
        <sz val="14"/>
        <rFont val="Times New Roman"/>
        <family val="1"/>
      </rPr>
      <t xml:space="preserve"> </t>
    </r>
    <r>
      <rPr>
        <i/>
        <sz val="14"/>
        <color indexed="10"/>
        <rFont val="Times New Roman"/>
        <family val="1"/>
      </rPr>
      <t xml:space="preserve"> </t>
    </r>
  </si>
  <si>
    <t>1 06 06033 10 1000 110</t>
  </si>
  <si>
    <t xml:space="preserve">Земельный налог юр. лиц </t>
  </si>
  <si>
    <t>1 06 06043 10 1000 110</t>
  </si>
  <si>
    <t>Земельный налог физ. лиц</t>
  </si>
  <si>
    <t xml:space="preserve"> НЕНАЛОГОВЫЕ ДОХОДЫ</t>
  </si>
  <si>
    <t>1 13 02065 10 0000 130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</si>
  <si>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</si>
  <si>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</si>
  <si>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</si>
  <si>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</si>
  <si>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2 02 15001 10 0000 151</t>
  </si>
  <si>
    <t>2 02 29999 10 0000 151</t>
  </si>
  <si>
    <t>Прочие субсидии  бюджетам сельских  поселений</t>
  </si>
  <si>
    <t>2 02 49999 10 0000 151</t>
  </si>
  <si>
    <t>Иные межбюджетные трансферты бюджетам поселений</t>
  </si>
  <si>
    <t>2 02 35118 10 0000 151</t>
  </si>
  <si>
    <t>Субвенции бюджетам субъектов Российской Федерации и муниципальных образований</t>
  </si>
  <si>
    <t>Всего доходов</t>
  </si>
  <si>
    <t>+35,87</t>
  </si>
  <si>
    <t>+10,50</t>
  </si>
  <si>
    <t>+110,50</t>
  </si>
  <si>
    <t>+24,1</t>
  </si>
  <si>
    <t>+16</t>
  </si>
  <si>
    <t>+19,87</t>
  </si>
  <si>
    <t>+10</t>
  </si>
  <si>
    <t>0110305013</t>
  </si>
  <si>
    <t>Содержание (мест) площадок накопления ТКО</t>
  </si>
  <si>
    <t>Сумма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</si>
  <si>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</si>
  <si>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</si>
  <si>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Код главы</t>
  </si>
  <si>
    <t>Код группы, подгруппы, статьи и вида источников</t>
  </si>
  <si>
    <t>Наименование</t>
  </si>
  <si>
    <t>Сельская администрация Уйменского сельского поселения Чойского района Республики Алтай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</si>
  <si>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</si>
  <si>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</si>
  <si>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</si>
  <si>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</si>
  <si>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</si>
  <si>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</si>
  <si>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</si>
  <si>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Итого источников финансирования</t>
  </si>
  <si>
    <t>Источники финансирования дефицита бюджета муниципального образования «Уйменского сельское поселение» на 2021 год по кодам классификации источников финансирования дефицитов бюджета</t>
  </si>
  <si>
    <t xml:space="preserve">Приложение 1
к решению «О бюджете 
муниципального образования "Уйменское сельское поселение "
на 2019 год и на плановый 
период 2020 и 2021 годов» 
</t>
  </si>
  <si>
    <t>+230</t>
  </si>
  <si>
    <t>-351,73</t>
  </si>
  <si>
    <t>+187,63</t>
  </si>
  <si>
    <t>+263,93</t>
  </si>
  <si>
    <t>+10,5</t>
  </si>
  <si>
    <t>+90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</si>
</sst>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_р_._-;\-* #,##0.0_р_._-;_-* &quot;-&quot;??_р_._-;_-@_-"/>
    <numFmt numFmtId="175" formatCode="#,##0.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"/>
    <numFmt numFmtId="181" formatCode="0.000"/>
    <numFmt numFmtId="182" formatCode="#,##0.00000"/>
    <numFmt numFmtId="183" formatCode="#,##0.00000_ ;\-#,##0.00000\ "/>
  </numFmts>
  <fonts count="74">
    <font>
      <sz val="10"/>
      <name val="Arial Cyr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Arial Cyr"/>
      <family val="0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b/>
      <i/>
      <sz val="12"/>
      <name val="Arial Cyr"/>
      <family val="0"/>
    </font>
    <font>
      <i/>
      <sz val="9"/>
      <name val="Times New Roman"/>
      <family val="1"/>
    </font>
    <font>
      <i/>
      <sz val="9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4"/>
      <name val="Arial Cyr"/>
      <family val="0"/>
    </font>
    <font>
      <b/>
      <sz val="14"/>
      <color indexed="8"/>
      <name val="Times New Roman"/>
      <family val="1"/>
    </font>
    <font>
      <i/>
      <sz val="14"/>
      <name val="Times New Roman"/>
      <family val="1"/>
    </font>
    <font>
      <i/>
      <sz val="14"/>
      <color indexed="10"/>
      <name val="Times New Roman"/>
      <family val="1"/>
    </font>
    <font>
      <sz val="11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 Cyr"/>
      <family val="0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0"/>
      <color theme="1"/>
      <name val="Arial Cyr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thin"/>
      <right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0" fillId="0" borderId="0">
      <alignment/>
      <protection/>
    </xf>
    <xf numFmtId="0" fontId="18" fillId="0" borderId="0">
      <alignment vertical="top"/>
      <protection/>
    </xf>
    <xf numFmtId="0" fontId="66" fillId="0" borderId="0">
      <alignment/>
      <protection/>
    </xf>
    <xf numFmtId="0" fontId="17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72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10" fillId="0" borderId="0" xfId="0" applyFont="1" applyAlignment="1">
      <alignment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49" fontId="12" fillId="0" borderId="0" xfId="0" applyNumberFormat="1" applyFont="1" applyAlignment="1">
      <alignment horizontal="center" vertical="top" wrapText="1"/>
    </xf>
    <xf numFmtId="0" fontId="14" fillId="0" borderId="0" xfId="0" applyFont="1" applyAlignment="1">
      <alignment/>
    </xf>
    <xf numFmtId="0" fontId="13" fillId="0" borderId="0" xfId="0" applyFont="1" applyAlignment="1">
      <alignment horizontal="right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/>
    </xf>
    <xf numFmtId="0" fontId="9" fillId="33" borderId="12" xfId="0" applyFont="1" applyFill="1" applyBorder="1" applyAlignment="1">
      <alignment horizontal="center" vertical="top" wrapText="1"/>
    </xf>
    <xf numFmtId="49" fontId="9" fillId="33" borderId="12" xfId="0" applyNumberFormat="1" applyFont="1" applyFill="1" applyBorder="1" applyAlignment="1">
      <alignment vertical="top" wrapText="1"/>
    </xf>
    <xf numFmtId="49" fontId="21" fillId="33" borderId="10" xfId="0" applyNumberFormat="1" applyFont="1" applyFill="1" applyBorder="1" applyAlignment="1">
      <alignment horizontal="center" vertical="top" wrapText="1"/>
    </xf>
    <xf numFmtId="0" fontId="21" fillId="33" borderId="10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 vertical="top" wrapText="1"/>
    </xf>
    <xf numFmtId="49" fontId="9" fillId="33" borderId="11" xfId="0" applyNumberFormat="1" applyFont="1" applyFill="1" applyBorder="1" applyAlignment="1">
      <alignment horizontal="center" vertical="top" wrapText="1"/>
    </xf>
    <xf numFmtId="1" fontId="9" fillId="33" borderId="11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2" fontId="9" fillId="0" borderId="1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horizontal="center" vertical="top" wrapText="1"/>
    </xf>
    <xf numFmtId="0" fontId="22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0" fontId="6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/>
    </xf>
    <xf numFmtId="49" fontId="2" fillId="0" borderId="0" xfId="0" applyNumberFormat="1" applyFont="1" applyFill="1" applyAlignment="1">
      <alignment horizontal="center" wrapText="1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49" fontId="21" fillId="33" borderId="11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7" fillId="0" borderId="11" xfId="0" applyNumberFormat="1" applyFont="1" applyFill="1" applyBorder="1" applyAlignment="1">
      <alignment horizontal="center" vertical="top" wrapText="1"/>
    </xf>
    <xf numFmtId="0" fontId="9" fillId="0" borderId="11" xfId="0" applyNumberFormat="1" applyFont="1" applyFill="1" applyBorder="1" applyAlignment="1">
      <alignment vertical="top" wrapText="1"/>
    </xf>
    <xf numFmtId="0" fontId="9" fillId="0" borderId="11" xfId="0" applyNumberFormat="1" applyFont="1" applyFill="1" applyBorder="1" applyAlignment="1">
      <alignment horizontal="center" vertical="top" wrapText="1"/>
    </xf>
    <xf numFmtId="0" fontId="0" fillId="0" borderId="11" xfId="0" applyNumberFormat="1" applyBorder="1" applyAlignment="1">
      <alignment/>
    </xf>
    <xf numFmtId="0" fontId="6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/>
    </xf>
    <xf numFmtId="0" fontId="29" fillId="0" borderId="0" xfId="0" applyFont="1" applyAlignment="1">
      <alignment/>
    </xf>
    <xf numFmtId="49" fontId="3" fillId="33" borderId="12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top" wrapText="1"/>
    </xf>
    <xf numFmtId="2" fontId="6" fillId="0" borderId="11" xfId="0" applyNumberFormat="1" applyFont="1" applyFill="1" applyBorder="1" applyAlignment="1">
      <alignment horizontal="center" vertical="top" wrapText="1"/>
    </xf>
    <xf numFmtId="2" fontId="6" fillId="0" borderId="11" xfId="0" applyNumberFormat="1" applyFont="1" applyFill="1" applyBorder="1" applyAlignment="1">
      <alignment horizontal="center" wrapText="1"/>
    </xf>
    <xf numFmtId="2" fontId="5" fillId="0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/>
    </xf>
    <xf numFmtId="2" fontId="6" fillId="0" borderId="11" xfId="0" applyNumberFormat="1" applyFont="1" applyFill="1" applyBorder="1" applyAlignment="1">
      <alignment wrapText="1"/>
    </xf>
    <xf numFmtId="49" fontId="5" fillId="0" borderId="11" xfId="0" applyNumberFormat="1" applyFont="1" applyFill="1" applyBorder="1" applyAlignment="1">
      <alignment wrapText="1"/>
    </xf>
    <xf numFmtId="49" fontId="5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 wrapText="1"/>
    </xf>
    <xf numFmtId="49" fontId="6" fillId="34" borderId="11" xfId="0" applyNumberFormat="1" applyFont="1" applyFill="1" applyBorder="1" applyAlignment="1">
      <alignment wrapText="1"/>
    </xf>
    <xf numFmtId="49" fontId="5" fillId="34" borderId="11" xfId="0" applyNumberFormat="1" applyFont="1" applyFill="1" applyBorder="1" applyAlignment="1">
      <alignment wrapText="1"/>
    </xf>
    <xf numFmtId="49" fontId="6" fillId="34" borderId="11" xfId="0" applyNumberFormat="1" applyFont="1" applyFill="1" applyBorder="1" applyAlignment="1">
      <alignment horizontal="center" wrapText="1"/>
    </xf>
    <xf numFmtId="49" fontId="5" fillId="34" borderId="1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5" fillId="34" borderId="14" xfId="0" applyFont="1" applyFill="1" applyBorder="1" applyAlignment="1">
      <alignment/>
    </xf>
    <xf numFmtId="0" fontId="5" fillId="34" borderId="14" xfId="0" applyFont="1" applyFill="1" applyBorder="1" applyAlignment="1">
      <alignment wrapText="1"/>
    </xf>
    <xf numFmtId="0" fontId="6" fillId="34" borderId="11" xfId="0" applyFont="1" applyFill="1" applyBorder="1" applyAlignment="1">
      <alignment wrapText="1"/>
    </xf>
    <xf numFmtId="0" fontId="5" fillId="34" borderId="11" xfId="0" applyFont="1" applyFill="1" applyBorder="1" applyAlignment="1">
      <alignment wrapText="1"/>
    </xf>
    <xf numFmtId="0" fontId="3" fillId="33" borderId="15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top" wrapText="1"/>
    </xf>
    <xf numFmtId="0" fontId="5" fillId="0" borderId="11" xfId="0" applyNumberFormat="1" applyFont="1" applyFill="1" applyBorder="1" applyAlignment="1">
      <alignment vertical="top" wrapText="1"/>
    </xf>
    <xf numFmtId="0" fontId="5" fillId="0" borderId="11" xfId="0" applyNumberFormat="1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16" fontId="6" fillId="33" borderId="11" xfId="0" applyNumberFormat="1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30" fillId="0" borderId="11" xfId="0" applyFont="1" applyBorder="1" applyAlignment="1">
      <alignment horizontal="center" vertical="top" wrapText="1"/>
    </xf>
    <xf numFmtId="0" fontId="5" fillId="0" borderId="11" xfId="0" applyNumberFormat="1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center" vertical="top" wrapText="1"/>
    </xf>
    <xf numFmtId="2" fontId="9" fillId="0" borderId="0" xfId="0" applyNumberFormat="1" applyFont="1" applyFill="1" applyBorder="1" applyAlignment="1">
      <alignment horizontal="center" vertical="top" wrapText="1"/>
    </xf>
    <xf numFmtId="2" fontId="5" fillId="33" borderId="11" xfId="0" applyNumberFormat="1" applyFont="1" applyFill="1" applyBorder="1" applyAlignment="1">
      <alignment horizontal="center" vertical="top" wrapText="1"/>
    </xf>
    <xf numFmtId="0" fontId="6" fillId="34" borderId="14" xfId="0" applyFont="1" applyFill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9" fillId="0" borderId="0" xfId="0" applyFont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justify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justify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justify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2" fontId="3" fillId="0" borderId="21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2" fontId="3" fillId="0" borderId="26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2" fontId="2" fillId="0" borderId="27" xfId="0" applyNumberFormat="1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33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8" fillId="0" borderId="0" xfId="0" applyFont="1" applyAlignment="1">
      <alignment horizontal="right" wrapText="1"/>
    </xf>
    <xf numFmtId="0" fontId="6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0" fontId="6" fillId="0" borderId="26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27" fillId="0" borderId="0" xfId="0" applyFont="1" applyAlignment="1">
      <alignment horizontal="right" vertical="center" wrapText="1"/>
    </xf>
    <xf numFmtId="0" fontId="9" fillId="0" borderId="11" xfId="0" applyNumberFormat="1" applyFont="1" applyFill="1" applyBorder="1" applyAlignment="1">
      <alignment horizontal="center" vertical="top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перечис.11" xfId="65"/>
    <cellStyle name="Тысячи_перечис.11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US\Desktop\&#1041;&#1070;&#1044;&#1046;&#1045;&#1058;%202021\&#1055;&#1088;&#1080;&#1083;&#1086;&#1078;&#1077;&#1085;&#1080;&#1103;%20&#1082;%20&#1073;&#1102;&#1076;&#1078;&#1077;&#1090;&#1091;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заимст 21"/>
      <sheetName val="заим 22-23"/>
      <sheetName val="мун гарант 21"/>
      <sheetName val="мун гарант 22-23"/>
      <sheetName val="верхний предел"/>
      <sheetName val="перечень приложений"/>
      <sheetName val="сводная бюд роспись"/>
      <sheetName val="оценка ожидаемого исполнения"/>
    </sheetNames>
    <sheetDataSet>
      <sheetData sheetId="2">
        <row r="7">
          <cell r="C7" t="str">
            <v>Доходы, поступающие в порядке возмещения расходов, понесенных в связи с эксплуатацией имущества сельских поселений</v>
          </cell>
        </row>
        <row r="11">
          <cell r="C11" t="str">
            <v>Дотации бюджетам сельских поселений на выравнивание бюджетной обеспеченности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4">
      <selection activeCell="D17" sqref="D17:E17"/>
    </sheetView>
  </sheetViews>
  <sheetFormatPr defaultColWidth="9.00390625" defaultRowHeight="12.75"/>
  <cols>
    <col min="1" max="1" width="14.875" style="0" customWidth="1"/>
    <col min="2" max="2" width="35.00390625" style="0" customWidth="1"/>
    <col min="3" max="3" width="34.00390625" style="0" customWidth="1"/>
    <col min="4" max="4" width="9.125" style="0" customWidth="1"/>
    <col min="5" max="5" width="15.25390625" style="0" customWidth="1"/>
    <col min="10" max="10" width="9.125" style="0" customWidth="1"/>
  </cols>
  <sheetData>
    <row r="1" spans="1:5" ht="12.75">
      <c r="A1" s="165" t="s">
        <v>225</v>
      </c>
      <c r="B1" s="165"/>
      <c r="C1" s="165"/>
      <c r="D1" s="165"/>
      <c r="E1" s="165"/>
    </row>
    <row r="2" spans="1:5" ht="12.75">
      <c r="A2" s="165"/>
      <c r="B2" s="165"/>
      <c r="C2" s="165"/>
      <c r="D2" s="165"/>
      <c r="E2" s="165"/>
    </row>
    <row r="3" spans="1:5" ht="86.25" customHeight="1">
      <c r="A3" s="165"/>
      <c r="B3" s="165"/>
      <c r="C3" s="165"/>
      <c r="D3" s="165"/>
      <c r="E3" s="165"/>
    </row>
    <row r="4" spans="1:5" ht="67.5" customHeight="1">
      <c r="A4" s="166" t="s">
        <v>224</v>
      </c>
      <c r="B4" s="166"/>
      <c r="C4" s="166"/>
      <c r="D4" s="166"/>
      <c r="E4" s="166"/>
    </row>
    <row r="5" spans="1:5" ht="16.5" thickBot="1">
      <c r="A5" s="166"/>
      <c r="B5" s="166"/>
      <c r="C5" s="166"/>
      <c r="D5" s="166"/>
      <c r="E5" s="166"/>
    </row>
    <row r="6" spans="1:5" ht="32.25" thickBot="1">
      <c r="A6" s="142" t="s">
        <v>212</v>
      </c>
      <c r="B6" s="143" t="s">
        <v>213</v>
      </c>
      <c r="C6" s="143" t="s">
        <v>214</v>
      </c>
      <c r="D6" s="156" t="s">
        <v>209</v>
      </c>
      <c r="E6" s="157"/>
    </row>
    <row r="7" spans="1:5" ht="15.75">
      <c r="A7" s="158" t="s">
        <v>215</v>
      </c>
      <c r="B7" s="159"/>
      <c r="C7" s="159"/>
      <c r="D7" s="159"/>
      <c r="E7" s="160"/>
    </row>
    <row r="8" spans="1:5" ht="91.5" customHeight="1">
      <c r="A8" s="144">
        <v>801</v>
      </c>
      <c r="B8" s="145">
        <v>1050000000000000</v>
      </c>
      <c r="C8" s="125" t="s">
        <v>216</v>
      </c>
      <c r="D8" s="161">
        <f>D17</f>
        <v>-69.80000000000018</v>
      </c>
      <c r="E8" s="162"/>
    </row>
    <row r="9" spans="1:5" ht="42.75" customHeight="1" thickBot="1">
      <c r="A9" s="146">
        <v>801</v>
      </c>
      <c r="B9" s="147">
        <v>1050000000000500</v>
      </c>
      <c r="C9" s="148" t="s">
        <v>217</v>
      </c>
      <c r="D9" s="163">
        <f>5!E21</f>
        <v>2857.66</v>
      </c>
      <c r="E9" s="164"/>
    </row>
    <row r="10" spans="1:5" ht="45" customHeight="1" thickBot="1">
      <c r="A10" s="146">
        <v>801</v>
      </c>
      <c r="B10" s="147">
        <v>1050200000000500</v>
      </c>
      <c r="C10" s="148" t="s">
        <v>218</v>
      </c>
      <c r="D10" s="152">
        <f>D9</f>
        <v>2857.66</v>
      </c>
      <c r="E10" s="153"/>
    </row>
    <row r="11" spans="1:5" ht="53.25" customHeight="1" thickBot="1">
      <c r="A11" s="146">
        <v>801</v>
      </c>
      <c r="B11" s="147">
        <v>1050201000000510</v>
      </c>
      <c r="C11" s="148" t="s">
        <v>219</v>
      </c>
      <c r="D11" s="152">
        <f>D9</f>
        <v>2857.66</v>
      </c>
      <c r="E11" s="153"/>
    </row>
    <row r="12" spans="1:5" ht="51.75" customHeight="1" thickBot="1">
      <c r="A12" s="146">
        <v>801</v>
      </c>
      <c r="B12" s="147">
        <v>1050201100000510</v>
      </c>
      <c r="C12" s="148" t="s">
        <v>210</v>
      </c>
      <c r="D12" s="152">
        <f>D9</f>
        <v>2857.66</v>
      </c>
      <c r="E12" s="153"/>
    </row>
    <row r="13" spans="1:5" ht="46.5" customHeight="1" thickBot="1">
      <c r="A13" s="146">
        <v>801</v>
      </c>
      <c r="B13" s="147">
        <v>1050000000000600</v>
      </c>
      <c r="C13" s="148" t="s">
        <v>220</v>
      </c>
      <c r="D13" s="152">
        <f>7!D27</f>
        <v>2927.46</v>
      </c>
      <c r="E13" s="153"/>
    </row>
    <row r="14" spans="1:5" ht="44.25" customHeight="1" thickBot="1">
      <c r="A14" s="146">
        <v>801</v>
      </c>
      <c r="B14" s="147">
        <v>1050200000000600</v>
      </c>
      <c r="C14" s="148" t="s">
        <v>221</v>
      </c>
      <c r="D14" s="152">
        <f>D13</f>
        <v>2927.46</v>
      </c>
      <c r="E14" s="153"/>
    </row>
    <row r="15" spans="1:5" ht="48" customHeight="1" thickBot="1">
      <c r="A15" s="146">
        <v>801</v>
      </c>
      <c r="B15" s="147">
        <v>1050201000000610</v>
      </c>
      <c r="C15" s="148" t="s">
        <v>222</v>
      </c>
      <c r="D15" s="152">
        <f>D13</f>
        <v>2927.46</v>
      </c>
      <c r="E15" s="153"/>
    </row>
    <row r="16" spans="1:5" ht="53.25" customHeight="1" thickBot="1">
      <c r="A16" s="146">
        <v>801</v>
      </c>
      <c r="B16" s="147">
        <v>1050201100000610</v>
      </c>
      <c r="C16" s="148" t="s">
        <v>211</v>
      </c>
      <c r="D16" s="152">
        <f>D13</f>
        <v>2927.46</v>
      </c>
      <c r="E16" s="153"/>
    </row>
    <row r="17" spans="1:5" ht="48" customHeight="1" thickBot="1">
      <c r="A17" s="149">
        <v>0</v>
      </c>
      <c r="B17" s="150">
        <v>90000000000000000</v>
      </c>
      <c r="C17" s="151" t="s">
        <v>223</v>
      </c>
      <c r="D17" s="154">
        <f>D12-D13</f>
        <v>-69.80000000000018</v>
      </c>
      <c r="E17" s="155"/>
    </row>
  </sheetData>
  <sheetProtection/>
  <mergeCells count="15">
    <mergeCell ref="A1:E3"/>
    <mergeCell ref="A4:E4"/>
    <mergeCell ref="A5:E5"/>
    <mergeCell ref="D12:E12"/>
    <mergeCell ref="D13:E13"/>
    <mergeCell ref="D14:E14"/>
    <mergeCell ref="D15:E15"/>
    <mergeCell ref="D16:E16"/>
    <mergeCell ref="D17:E17"/>
    <mergeCell ref="D6:E6"/>
    <mergeCell ref="A7:E7"/>
    <mergeCell ref="D8:E8"/>
    <mergeCell ref="D9:E9"/>
    <mergeCell ref="D10:E10"/>
    <mergeCell ref="D11:E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7">
      <selection activeCell="D23" sqref="D23"/>
    </sheetView>
  </sheetViews>
  <sheetFormatPr defaultColWidth="9.00390625" defaultRowHeight="12.75"/>
  <cols>
    <col min="1" max="1" width="12.375" style="0" customWidth="1"/>
    <col min="2" max="2" width="35.625" style="0" customWidth="1"/>
    <col min="3" max="3" width="56.875" style="0" customWidth="1"/>
    <col min="4" max="4" width="18.125" style="0" customWidth="1"/>
    <col min="5" max="5" width="19.25390625" style="0" customWidth="1"/>
  </cols>
  <sheetData>
    <row r="1" spans="1:5" ht="117" customHeight="1">
      <c r="A1" s="3"/>
      <c r="B1" s="119"/>
      <c r="C1" s="120"/>
      <c r="D1" s="167" t="s">
        <v>168</v>
      </c>
      <c r="E1" s="168"/>
    </row>
    <row r="2" spans="1:5" ht="57.75" customHeight="1">
      <c r="A2" s="169" t="s">
        <v>169</v>
      </c>
      <c r="B2" s="170"/>
      <c r="C2" s="170"/>
      <c r="D2" s="170"/>
      <c r="E2" s="170"/>
    </row>
    <row r="3" spans="1:5" ht="15.75">
      <c r="A3" s="121"/>
      <c r="B3" s="122"/>
      <c r="C3" s="123"/>
      <c r="D3" s="123"/>
      <c r="E3" s="124" t="s">
        <v>45</v>
      </c>
    </row>
    <row r="4" spans="1:5" ht="93" customHeight="1">
      <c r="A4" s="125" t="s">
        <v>170</v>
      </c>
      <c r="B4" s="125" t="s">
        <v>171</v>
      </c>
      <c r="C4" s="125" t="s">
        <v>172</v>
      </c>
      <c r="D4" s="125" t="s">
        <v>0</v>
      </c>
      <c r="E4" s="125" t="s">
        <v>1</v>
      </c>
    </row>
    <row r="5" spans="1:5" ht="15.75">
      <c r="A5" s="20">
        <v>1</v>
      </c>
      <c r="B5" s="20">
        <v>2</v>
      </c>
      <c r="C5" s="126">
        <v>3</v>
      </c>
      <c r="D5" s="20">
        <v>4</v>
      </c>
      <c r="E5" s="20">
        <v>5</v>
      </c>
    </row>
    <row r="6" spans="1:5" ht="59.25" customHeight="1">
      <c r="A6" s="44">
        <v>182</v>
      </c>
      <c r="B6" s="127" t="s">
        <v>173</v>
      </c>
      <c r="C6" s="128" t="s">
        <v>174</v>
      </c>
      <c r="D6" s="76"/>
      <c r="E6" s="129">
        <f>E8+E9+E14</f>
        <v>313.6</v>
      </c>
    </row>
    <row r="7" spans="1:5" ht="35.25" customHeight="1">
      <c r="A7" s="130"/>
      <c r="B7" s="131"/>
      <c r="C7" s="128" t="s">
        <v>175</v>
      </c>
      <c r="D7" s="76"/>
      <c r="E7" s="129">
        <f>E8+E9</f>
        <v>164</v>
      </c>
    </row>
    <row r="8" spans="1:5" ht="36" customHeight="1">
      <c r="A8" s="25">
        <v>182</v>
      </c>
      <c r="B8" s="132" t="s">
        <v>176</v>
      </c>
      <c r="C8" s="133" t="s">
        <v>177</v>
      </c>
      <c r="D8" s="134"/>
      <c r="E8" s="135">
        <v>30</v>
      </c>
    </row>
    <row r="9" spans="1:5" ht="33" customHeight="1">
      <c r="A9" s="25">
        <v>182</v>
      </c>
      <c r="B9" s="25" t="s">
        <v>178</v>
      </c>
      <c r="C9" s="133" t="s">
        <v>179</v>
      </c>
      <c r="D9" s="134"/>
      <c r="E9" s="135">
        <f>E10+E12+E11</f>
        <v>134</v>
      </c>
    </row>
    <row r="10" spans="1:5" ht="36.75" customHeight="1">
      <c r="A10" s="25">
        <v>182</v>
      </c>
      <c r="B10" s="25" t="s">
        <v>180</v>
      </c>
      <c r="C10" s="133" t="s">
        <v>181</v>
      </c>
      <c r="D10" s="134"/>
      <c r="E10" s="135">
        <v>12</v>
      </c>
    </row>
    <row r="11" spans="1:5" ht="34.5" customHeight="1">
      <c r="A11" s="25">
        <v>182</v>
      </c>
      <c r="B11" s="25" t="s">
        <v>182</v>
      </c>
      <c r="C11" s="133" t="s">
        <v>183</v>
      </c>
      <c r="D11" s="134"/>
      <c r="E11" s="135">
        <v>45</v>
      </c>
    </row>
    <row r="12" spans="1:5" ht="33" customHeight="1">
      <c r="A12" s="25">
        <v>182</v>
      </c>
      <c r="B12" s="25" t="s">
        <v>184</v>
      </c>
      <c r="C12" s="133" t="s">
        <v>185</v>
      </c>
      <c r="D12" s="134"/>
      <c r="E12" s="135">
        <v>77</v>
      </c>
    </row>
    <row r="13" spans="1:5" ht="45.75" customHeight="1">
      <c r="A13" s="25"/>
      <c r="B13" s="25"/>
      <c r="C13" s="128" t="s">
        <v>186</v>
      </c>
      <c r="D13" s="136"/>
      <c r="E13" s="129">
        <f>E14</f>
        <v>149.6</v>
      </c>
    </row>
    <row r="14" spans="1:5" ht="72.75" customHeight="1">
      <c r="A14" s="25">
        <v>801</v>
      </c>
      <c r="B14" s="25" t="s">
        <v>187</v>
      </c>
      <c r="C14" s="133" t="str">
        <f>'[1]3'!C7</f>
        <v>Доходы, поступающие в порядке возмещения расходов, понесенных в связи с эксплуатацией имущества сельских поселений</v>
      </c>
      <c r="D14" s="137"/>
      <c r="E14" s="135">
        <v>149.6</v>
      </c>
    </row>
    <row r="15" spans="1:5" ht="46.5" customHeight="1">
      <c r="A15" s="131">
        <v>801</v>
      </c>
      <c r="B15" s="131" t="s">
        <v>188</v>
      </c>
      <c r="C15" s="128" t="s">
        <v>189</v>
      </c>
      <c r="D15" s="76"/>
      <c r="E15" s="129">
        <f>E16</f>
        <v>2544.06</v>
      </c>
    </row>
    <row r="16" spans="1:5" ht="56.25" customHeight="1">
      <c r="A16" s="25">
        <v>801</v>
      </c>
      <c r="B16" s="25" t="s">
        <v>190</v>
      </c>
      <c r="C16" s="133" t="s">
        <v>191</v>
      </c>
      <c r="D16" s="134"/>
      <c r="E16" s="135">
        <f>E17+E20+E18+E19</f>
        <v>2544.06</v>
      </c>
    </row>
    <row r="17" spans="1:5" ht="84.75" customHeight="1">
      <c r="A17" s="25">
        <v>801</v>
      </c>
      <c r="B17" s="25" t="s">
        <v>192</v>
      </c>
      <c r="C17" s="133" t="str">
        <f>'[1]3'!C11</f>
        <v>Дотации бюджетам сельских поселений на выравнивание бюджетной обеспеченности</v>
      </c>
      <c r="D17" s="138"/>
      <c r="E17" s="135">
        <v>1571.2</v>
      </c>
    </row>
    <row r="18" spans="1:5" ht="59.25" customHeight="1">
      <c r="A18" s="25">
        <v>801</v>
      </c>
      <c r="B18" s="25" t="s">
        <v>193</v>
      </c>
      <c r="C18" s="133" t="s">
        <v>194</v>
      </c>
      <c r="D18" s="138" t="s">
        <v>226</v>
      </c>
      <c r="E18" s="135">
        <v>377.78</v>
      </c>
    </row>
    <row r="19" spans="1:5" ht="45.75" customHeight="1">
      <c r="A19" s="25">
        <v>801</v>
      </c>
      <c r="B19" s="25" t="s">
        <v>195</v>
      </c>
      <c r="C19" s="133" t="s">
        <v>196</v>
      </c>
      <c r="D19" s="138" t="s">
        <v>202</v>
      </c>
      <c r="E19" s="135">
        <v>526.28</v>
      </c>
    </row>
    <row r="20" spans="1:5" ht="75.75" customHeight="1">
      <c r="A20" s="25">
        <v>801</v>
      </c>
      <c r="B20" s="25" t="s">
        <v>197</v>
      </c>
      <c r="C20" s="133" t="s">
        <v>198</v>
      </c>
      <c r="D20" s="134"/>
      <c r="E20" s="135">
        <v>68.8</v>
      </c>
    </row>
    <row r="21" spans="1:5" ht="18.75">
      <c r="A21" s="131"/>
      <c r="B21" s="131"/>
      <c r="C21" s="128" t="s">
        <v>199</v>
      </c>
      <c r="D21" s="76"/>
      <c r="E21" s="129">
        <f>E6+E15</f>
        <v>2857.66</v>
      </c>
    </row>
    <row r="22" spans="1:5" ht="18.75">
      <c r="A22" s="139"/>
      <c r="B22" s="140"/>
      <c r="C22" s="141"/>
      <c r="D22" s="141"/>
      <c r="E22" s="140"/>
    </row>
  </sheetData>
  <sheetProtection/>
  <mergeCells count="2">
    <mergeCell ref="D1:E1"/>
    <mergeCell ref="A2:E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tabSelected="1" zoomScale="80" zoomScaleNormal="80" zoomScaleSheetLayoutView="100" zoomScalePageLayoutView="0" workbookViewId="0" topLeftCell="A13">
      <selection activeCell="C10" sqref="C10"/>
    </sheetView>
  </sheetViews>
  <sheetFormatPr defaultColWidth="9.00390625" defaultRowHeight="12.75"/>
  <cols>
    <col min="1" max="1" width="89.00390625" style="7" customWidth="1"/>
    <col min="2" max="2" width="13.625" style="4" customWidth="1"/>
    <col min="3" max="3" width="15.875" style="6" customWidth="1"/>
    <col min="4" max="4" width="17.25390625" style="3" customWidth="1"/>
  </cols>
  <sheetData>
    <row r="1" spans="2:4" ht="93.75" customHeight="1">
      <c r="B1" s="172" t="s">
        <v>156</v>
      </c>
      <c r="C1" s="172"/>
      <c r="D1" s="172"/>
    </row>
    <row r="2" spans="3:4" ht="20.25" customHeight="1">
      <c r="C2" s="10"/>
      <c r="D2" s="10"/>
    </row>
    <row r="3" spans="1:6" ht="64.5" customHeight="1">
      <c r="A3" s="171" t="s">
        <v>155</v>
      </c>
      <c r="B3" s="171"/>
      <c r="C3" s="171"/>
      <c r="D3" s="171"/>
      <c r="E3" s="9"/>
      <c r="F3" s="1"/>
    </row>
    <row r="4" spans="1:6" s="8" customFormat="1" ht="15.75">
      <c r="A4" s="9"/>
      <c r="B4" s="18"/>
      <c r="C4" s="9"/>
      <c r="D4" s="23" t="s">
        <v>45</v>
      </c>
      <c r="E4" s="9"/>
      <c r="F4" s="1"/>
    </row>
    <row r="5" spans="1:4" s="32" customFormat="1" ht="72" customHeight="1">
      <c r="A5" s="25" t="s">
        <v>15</v>
      </c>
      <c r="B5" s="25" t="s">
        <v>47</v>
      </c>
      <c r="C5" s="25" t="s">
        <v>0</v>
      </c>
      <c r="D5" s="25" t="s">
        <v>1</v>
      </c>
    </row>
    <row r="6" spans="1:4" s="32" customFormat="1" ht="18.75">
      <c r="A6" s="25">
        <v>1</v>
      </c>
      <c r="B6" s="31">
        <v>2</v>
      </c>
      <c r="C6" s="25">
        <v>3</v>
      </c>
      <c r="D6" s="25">
        <v>4</v>
      </c>
    </row>
    <row r="7" spans="1:4" s="21" customFormat="1" ht="18.75">
      <c r="A7" s="59" t="s">
        <v>14</v>
      </c>
      <c r="B7" s="60" t="s">
        <v>25</v>
      </c>
      <c r="C7" s="63"/>
      <c r="D7" s="65">
        <f>D8+D9+D10+D11+D12</f>
        <v>2068.48</v>
      </c>
    </row>
    <row r="8" spans="1:4" s="21" customFormat="1" ht="37.5">
      <c r="A8" s="26" t="s">
        <v>13</v>
      </c>
      <c r="B8" s="27" t="s">
        <v>44</v>
      </c>
      <c r="C8" s="77"/>
      <c r="D8" s="44">
        <v>386.15</v>
      </c>
    </row>
    <row r="9" spans="1:4" s="21" customFormat="1" ht="56.25">
      <c r="A9" s="26" t="s">
        <v>12</v>
      </c>
      <c r="B9" s="27" t="s">
        <v>26</v>
      </c>
      <c r="C9" s="77" t="s">
        <v>231</v>
      </c>
      <c r="D9" s="66">
        <f>9!H13</f>
        <v>1597.33</v>
      </c>
    </row>
    <row r="10" spans="1:4" s="21" customFormat="1" ht="37.5">
      <c r="A10" s="26" t="s">
        <v>11</v>
      </c>
      <c r="B10" s="27" t="s">
        <v>27</v>
      </c>
      <c r="C10" s="77"/>
      <c r="D10" s="44">
        <v>0.3</v>
      </c>
    </row>
    <row r="11" spans="1:4" s="21" customFormat="1" ht="18.75">
      <c r="A11" s="26" t="s">
        <v>10</v>
      </c>
      <c r="B11" s="27" t="s">
        <v>28</v>
      </c>
      <c r="C11" s="77"/>
      <c r="D11" s="44">
        <v>64.7</v>
      </c>
    </row>
    <row r="12" spans="1:4" s="21" customFormat="1" ht="18.75">
      <c r="A12" s="26" t="s">
        <v>9</v>
      </c>
      <c r="B12" s="27" t="s">
        <v>29</v>
      </c>
      <c r="C12" s="77"/>
      <c r="D12" s="44">
        <v>20</v>
      </c>
    </row>
    <row r="13" spans="1:4" s="21" customFormat="1" ht="18.75">
      <c r="A13" s="59" t="s">
        <v>8</v>
      </c>
      <c r="B13" s="60" t="s">
        <v>30</v>
      </c>
      <c r="C13" s="63"/>
      <c r="D13" s="61">
        <v>68.8</v>
      </c>
    </row>
    <row r="14" spans="1:4" s="21" customFormat="1" ht="18.75">
      <c r="A14" s="26" t="s">
        <v>31</v>
      </c>
      <c r="B14" s="27" t="s">
        <v>32</v>
      </c>
      <c r="C14" s="77"/>
      <c r="D14" s="44">
        <v>68.8</v>
      </c>
    </row>
    <row r="15" spans="1:4" s="21" customFormat="1" ht="37.5">
      <c r="A15" s="59" t="s">
        <v>7</v>
      </c>
      <c r="B15" s="60" t="s">
        <v>33</v>
      </c>
      <c r="C15" s="63"/>
      <c r="D15" s="61">
        <f>D16</f>
        <v>27</v>
      </c>
    </row>
    <row r="16" spans="1:4" s="21" customFormat="1" ht="18.75">
      <c r="A16" s="26" t="s">
        <v>6</v>
      </c>
      <c r="B16" s="27" t="s">
        <v>34</v>
      </c>
      <c r="C16" s="77" t="s">
        <v>206</v>
      </c>
      <c r="D16" s="44">
        <v>27</v>
      </c>
    </row>
    <row r="17" spans="1:4" s="21" customFormat="1" ht="18.75">
      <c r="A17" s="59" t="s">
        <v>99</v>
      </c>
      <c r="B17" s="60" t="s">
        <v>100</v>
      </c>
      <c r="C17" s="63"/>
      <c r="D17" s="65">
        <f>D18+D19</f>
        <v>451.75</v>
      </c>
    </row>
    <row r="18" spans="1:4" s="21" customFormat="1" ht="27" customHeight="1">
      <c r="A18" s="26" t="s">
        <v>133</v>
      </c>
      <c r="B18" s="27" t="s">
        <v>98</v>
      </c>
      <c r="C18" s="77" t="s">
        <v>200</v>
      </c>
      <c r="D18" s="66">
        <v>451.65</v>
      </c>
    </row>
    <row r="19" spans="1:4" s="21" customFormat="1" ht="28.5" customHeight="1">
      <c r="A19" s="26" t="s">
        <v>122</v>
      </c>
      <c r="B19" s="27" t="s">
        <v>125</v>
      </c>
      <c r="C19" s="77"/>
      <c r="D19" s="66">
        <v>0.1</v>
      </c>
    </row>
    <row r="20" spans="1:4" s="21" customFormat="1" ht="18.75">
      <c r="A20" s="59" t="s">
        <v>5</v>
      </c>
      <c r="B20" s="60" t="s">
        <v>35</v>
      </c>
      <c r="C20" s="63"/>
      <c r="D20" s="61">
        <f>D21</f>
        <v>15.5</v>
      </c>
    </row>
    <row r="21" spans="1:4" s="21" customFormat="1" ht="18.75">
      <c r="A21" s="26" t="s">
        <v>4</v>
      </c>
      <c r="B21" s="27" t="s">
        <v>36</v>
      </c>
      <c r="C21" s="77" t="s">
        <v>201</v>
      </c>
      <c r="D21" s="44">
        <v>15.5</v>
      </c>
    </row>
    <row r="22" spans="1:4" s="21" customFormat="1" ht="18.75">
      <c r="A22" s="26" t="s">
        <v>3</v>
      </c>
      <c r="B22" s="27" t="s">
        <v>37</v>
      </c>
      <c r="C22" s="77"/>
      <c r="D22" s="44"/>
    </row>
    <row r="23" spans="1:4" s="78" customFormat="1" ht="18.75">
      <c r="A23" s="59" t="s">
        <v>38</v>
      </c>
      <c r="B23" s="60" t="s">
        <v>39</v>
      </c>
      <c r="C23" s="63"/>
      <c r="D23" s="65">
        <f>9!H63</f>
        <v>295.93</v>
      </c>
    </row>
    <row r="24" spans="1:4" s="21" customFormat="1" ht="18.75">
      <c r="A24" s="26" t="s">
        <v>40</v>
      </c>
      <c r="B24" s="27" t="s">
        <v>41</v>
      </c>
      <c r="C24" s="77"/>
      <c r="D24" s="44"/>
    </row>
    <row r="25" spans="1:4" s="21" customFormat="1" ht="18.75">
      <c r="A25" s="26" t="s">
        <v>42</v>
      </c>
      <c r="B25" s="27" t="s">
        <v>43</v>
      </c>
      <c r="C25" s="77" t="s">
        <v>229</v>
      </c>
      <c r="D25" s="66">
        <f>D23</f>
        <v>295.93</v>
      </c>
    </row>
    <row r="26" spans="1:4" s="21" customFormat="1" ht="18.75">
      <c r="A26" s="26" t="s">
        <v>78</v>
      </c>
      <c r="B26" s="27" t="s">
        <v>154</v>
      </c>
      <c r="C26" s="77"/>
      <c r="D26" s="44">
        <v>0</v>
      </c>
    </row>
    <row r="27" spans="1:4" s="21" customFormat="1" ht="26.25" customHeight="1">
      <c r="A27" s="62" t="s">
        <v>2</v>
      </c>
      <c r="B27" s="63"/>
      <c r="C27" s="63"/>
      <c r="D27" s="65">
        <f>D7+D13+D15+D17+D20+D23+D26</f>
        <v>2927.46</v>
      </c>
    </row>
    <row r="28" spans="1:4" s="21" customFormat="1" ht="18.75">
      <c r="A28" s="28"/>
      <c r="B28" s="29"/>
      <c r="C28" s="30"/>
      <c r="D28" s="24"/>
    </row>
    <row r="29" spans="1:4" s="21" customFormat="1" ht="18.75">
      <c r="A29" s="28"/>
      <c r="B29" s="29"/>
      <c r="C29" s="30"/>
      <c r="D29" s="24"/>
    </row>
    <row r="30" spans="1:4" s="21" customFormat="1" ht="18.75">
      <c r="A30" s="28"/>
      <c r="B30" s="29"/>
      <c r="C30" s="30"/>
      <c r="D30" s="24"/>
    </row>
    <row r="31" spans="1:4" s="21" customFormat="1" ht="18.75">
      <c r="A31" s="28"/>
      <c r="B31" s="29"/>
      <c r="C31" s="30"/>
      <c r="D31" s="24"/>
    </row>
    <row r="32" spans="1:4" s="21" customFormat="1" ht="18.75">
      <c r="A32" s="28"/>
      <c r="B32" s="29"/>
      <c r="C32" s="30"/>
      <c r="D32" s="24"/>
    </row>
    <row r="33" spans="1:4" s="21" customFormat="1" ht="18.75">
      <c r="A33" s="28"/>
      <c r="B33" s="29"/>
      <c r="C33" s="30"/>
      <c r="D33" s="24"/>
    </row>
    <row r="34" spans="1:4" s="21" customFormat="1" ht="18.75">
      <c r="A34" s="28"/>
      <c r="B34" s="29"/>
      <c r="C34" s="30"/>
      <c r="D34" s="24"/>
    </row>
    <row r="35" spans="1:4" s="21" customFormat="1" ht="18.75">
      <c r="A35" s="28"/>
      <c r="B35" s="29"/>
      <c r="C35" s="30"/>
      <c r="D35" s="24"/>
    </row>
    <row r="36" spans="1:4" s="21" customFormat="1" ht="18.75">
      <c r="A36" s="28"/>
      <c r="B36" s="29"/>
      <c r="C36" s="30"/>
      <c r="D36" s="24"/>
    </row>
    <row r="37" spans="1:4" s="21" customFormat="1" ht="18.75">
      <c r="A37" s="28"/>
      <c r="B37" s="29"/>
      <c r="C37" s="30"/>
      <c r="D37" s="24"/>
    </row>
    <row r="38" spans="1:4" s="21" customFormat="1" ht="18.75">
      <c r="A38" s="28"/>
      <c r="B38" s="29"/>
      <c r="C38" s="30"/>
      <c r="D38" s="24"/>
    </row>
    <row r="39" spans="1:4" s="21" customFormat="1" ht="18.75">
      <c r="A39" s="28"/>
      <c r="B39" s="29"/>
      <c r="C39" s="30"/>
      <c r="D39" s="24"/>
    </row>
    <row r="40" spans="1:4" s="21" customFormat="1" ht="18.75">
      <c r="A40" s="28"/>
      <c r="B40" s="29"/>
      <c r="C40" s="30"/>
      <c r="D40" s="24"/>
    </row>
    <row r="41" spans="1:4" s="21" customFormat="1" ht="18.75">
      <c r="A41" s="28"/>
      <c r="B41" s="29"/>
      <c r="C41" s="30"/>
      <c r="D41" s="24"/>
    </row>
    <row r="42" spans="1:4" s="21" customFormat="1" ht="18.75">
      <c r="A42" s="28"/>
      <c r="B42" s="29"/>
      <c r="C42" s="30"/>
      <c r="D42" s="24"/>
    </row>
    <row r="43" spans="1:4" s="21" customFormat="1" ht="18.75">
      <c r="A43" s="28"/>
      <c r="B43" s="29"/>
      <c r="C43" s="30"/>
      <c r="D43" s="24"/>
    </row>
    <row r="44" spans="1:4" s="21" customFormat="1" ht="18.75">
      <c r="A44" s="28"/>
      <c r="B44" s="29"/>
      <c r="C44" s="30"/>
      <c r="D44" s="24"/>
    </row>
    <row r="45" spans="1:4" s="21" customFormat="1" ht="18.75">
      <c r="A45" s="28"/>
      <c r="B45" s="29"/>
      <c r="C45" s="30"/>
      <c r="D45" s="24"/>
    </row>
    <row r="46" spans="1:4" s="21" customFormat="1" ht="18.75">
      <c r="A46" s="28"/>
      <c r="B46" s="29"/>
      <c r="C46" s="30"/>
      <c r="D46" s="24"/>
    </row>
    <row r="47" spans="1:4" s="21" customFormat="1" ht="18.75">
      <c r="A47" s="28"/>
      <c r="B47" s="29"/>
      <c r="C47" s="30"/>
      <c r="D47" s="24"/>
    </row>
    <row r="48" spans="1:4" s="21" customFormat="1" ht="18.75">
      <c r="A48" s="28"/>
      <c r="B48" s="29"/>
      <c r="C48" s="30"/>
      <c r="D48" s="24"/>
    </row>
    <row r="49" spans="1:4" s="21" customFormat="1" ht="18.75">
      <c r="A49" s="28"/>
      <c r="B49" s="29"/>
      <c r="C49" s="30"/>
      <c r="D49" s="24"/>
    </row>
    <row r="50" spans="1:4" s="21" customFormat="1" ht="18.75">
      <c r="A50" s="28"/>
      <c r="B50" s="29"/>
      <c r="C50" s="30"/>
      <c r="D50" s="24"/>
    </row>
    <row r="51" spans="1:4" s="21" customFormat="1" ht="18.75">
      <c r="A51" s="28"/>
      <c r="B51" s="29"/>
      <c r="C51" s="30"/>
      <c r="D51" s="24"/>
    </row>
    <row r="52" spans="1:4" s="21" customFormat="1" ht="18.75">
      <c r="A52" s="28"/>
      <c r="B52" s="29"/>
      <c r="C52" s="30"/>
      <c r="D52" s="24"/>
    </row>
    <row r="53" spans="1:4" s="21" customFormat="1" ht="18.75">
      <c r="A53" s="28"/>
      <c r="B53" s="29"/>
      <c r="C53" s="30"/>
      <c r="D53" s="24"/>
    </row>
    <row r="54" spans="1:4" s="21" customFormat="1" ht="18.75">
      <c r="A54" s="28"/>
      <c r="B54" s="29"/>
      <c r="C54" s="30"/>
      <c r="D54" s="24"/>
    </row>
    <row r="55" spans="1:4" s="21" customFormat="1" ht="18.75">
      <c r="A55" s="28"/>
      <c r="B55" s="29"/>
      <c r="C55" s="30"/>
      <c r="D55" s="24"/>
    </row>
    <row r="56" spans="1:4" s="21" customFormat="1" ht="18.75">
      <c r="A56" s="28"/>
      <c r="B56" s="29"/>
      <c r="C56" s="30"/>
      <c r="D56" s="24"/>
    </row>
    <row r="57" ht="12.75">
      <c r="B57" s="19"/>
    </row>
    <row r="58" ht="12.75">
      <c r="B58" s="19"/>
    </row>
    <row r="59" ht="12.75">
      <c r="B59" s="19"/>
    </row>
    <row r="60" ht="12.75">
      <c r="B60" s="19"/>
    </row>
    <row r="61" ht="12.75">
      <c r="B61" s="19"/>
    </row>
    <row r="62" ht="12.75">
      <c r="B62" s="19"/>
    </row>
    <row r="63" ht="12.75">
      <c r="B63" s="19"/>
    </row>
    <row r="64" ht="12.75">
      <c r="B64" s="19"/>
    </row>
    <row r="65" ht="12.75">
      <c r="B65" s="19"/>
    </row>
    <row r="66" ht="12.75">
      <c r="B66" s="19"/>
    </row>
    <row r="67" ht="12.75">
      <c r="B67" s="19"/>
    </row>
    <row r="68" ht="12.75">
      <c r="B68" s="19"/>
    </row>
    <row r="69" ht="12.75">
      <c r="B69" s="19"/>
    </row>
    <row r="70" ht="12.75">
      <c r="B70" s="19"/>
    </row>
    <row r="71" ht="12.75">
      <c r="B71" s="19"/>
    </row>
    <row r="72" ht="12.75">
      <c r="B72" s="19"/>
    </row>
    <row r="73" ht="12.75">
      <c r="B73" s="19"/>
    </row>
    <row r="74" ht="12.75">
      <c r="B74" s="19"/>
    </row>
    <row r="75" ht="12.75">
      <c r="B75" s="19"/>
    </row>
    <row r="76" ht="12.75">
      <c r="B76" s="19"/>
    </row>
    <row r="77" ht="12.75">
      <c r="B77" s="19"/>
    </row>
    <row r="78" ht="12.75">
      <c r="B78" s="19"/>
    </row>
    <row r="79" ht="12.75">
      <c r="B79" s="19"/>
    </row>
  </sheetData>
  <sheetProtection/>
  <mergeCells count="2">
    <mergeCell ref="A3:D3"/>
    <mergeCell ref="B1:D1"/>
  </mergeCells>
  <printOptions/>
  <pageMargins left="0.7480314960629921" right="0.3937007874015748" top="0.2755905511811024" bottom="0.1968503937007874" header="0.2755905511811024" footer="0.2755905511811024"/>
  <pageSetup fitToHeight="0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zoomScale="90" zoomScaleNormal="90" zoomScalePageLayoutView="0" workbookViewId="0" topLeftCell="A25">
      <selection activeCell="H13" sqref="H13"/>
    </sheetView>
  </sheetViews>
  <sheetFormatPr defaultColWidth="3.625" defaultRowHeight="12.75"/>
  <cols>
    <col min="1" max="1" width="5.25390625" style="46" customWidth="1"/>
    <col min="2" max="2" width="54.625" style="47" customWidth="1"/>
    <col min="3" max="3" width="12.375" style="48" customWidth="1"/>
    <col min="4" max="4" width="13.00390625" style="48" customWidth="1"/>
    <col min="5" max="5" width="18.875" style="48" customWidth="1"/>
    <col min="6" max="6" width="10.75390625" style="48" customWidth="1"/>
    <col min="7" max="7" width="13.625" style="48" customWidth="1"/>
    <col min="8" max="8" width="17.125" style="48" customWidth="1"/>
    <col min="9" max="255" width="9.125" style="49" customWidth="1"/>
    <col min="256" max="16384" width="3.625" style="49" customWidth="1"/>
  </cols>
  <sheetData>
    <row r="1" spans="6:8" ht="93" customHeight="1">
      <c r="F1" s="172" t="s">
        <v>157</v>
      </c>
      <c r="G1" s="172"/>
      <c r="H1" s="172"/>
    </row>
    <row r="2" spans="6:8" ht="21.75" customHeight="1">
      <c r="F2" s="22"/>
      <c r="G2" s="22"/>
      <c r="H2" s="22"/>
    </row>
    <row r="3" spans="1:8" s="5" customFormat="1" ht="86.25" customHeight="1">
      <c r="A3" s="171" t="s">
        <v>158</v>
      </c>
      <c r="B3" s="171"/>
      <c r="C3" s="171"/>
      <c r="D3" s="171"/>
      <c r="E3" s="171"/>
      <c r="F3" s="171"/>
      <c r="G3" s="171"/>
      <c r="H3" s="170"/>
    </row>
    <row r="4" spans="1:8" s="52" customFormat="1" ht="15.75">
      <c r="A4" s="50"/>
      <c r="B4" s="50"/>
      <c r="C4" s="50"/>
      <c r="D4" s="50"/>
      <c r="E4" s="51"/>
      <c r="F4" s="173" t="s">
        <v>16</v>
      </c>
      <c r="G4" s="173"/>
      <c r="H4" s="173"/>
    </row>
    <row r="5" spans="1:8" s="54" customFormat="1" ht="93.75" customHeight="1">
      <c r="A5" s="34" t="s">
        <v>17</v>
      </c>
      <c r="B5" s="34" t="s">
        <v>18</v>
      </c>
      <c r="C5" s="53" t="s">
        <v>48</v>
      </c>
      <c r="D5" s="53" t="s">
        <v>49</v>
      </c>
      <c r="E5" s="53" t="s">
        <v>50</v>
      </c>
      <c r="F5" s="53" t="s">
        <v>51</v>
      </c>
      <c r="G5" s="33" t="s">
        <v>0</v>
      </c>
      <c r="H5" s="34" t="s">
        <v>19</v>
      </c>
    </row>
    <row r="6" spans="1:8" s="35" customFormat="1" ht="15.75">
      <c r="A6" s="34">
        <v>1</v>
      </c>
      <c r="B6" s="34">
        <v>2</v>
      </c>
      <c r="C6" s="33" t="s">
        <v>52</v>
      </c>
      <c r="D6" s="33" t="s">
        <v>20</v>
      </c>
      <c r="E6" s="33" t="s">
        <v>21</v>
      </c>
      <c r="F6" s="33" t="s">
        <v>22</v>
      </c>
      <c r="G6" s="34">
        <v>6</v>
      </c>
      <c r="H6" s="34">
        <v>7</v>
      </c>
    </row>
    <row r="7" spans="1:8" s="35" customFormat="1" ht="18.75">
      <c r="A7" s="94"/>
      <c r="B7" s="95" t="s">
        <v>68</v>
      </c>
      <c r="C7" s="84" t="s">
        <v>53</v>
      </c>
      <c r="D7" s="84"/>
      <c r="E7" s="84"/>
      <c r="F7" s="84"/>
      <c r="G7" s="84"/>
      <c r="H7" s="86">
        <f>H8+H13+H26+H27+H29</f>
        <v>2068.48</v>
      </c>
    </row>
    <row r="8" spans="1:8" s="35" customFormat="1" ht="79.5" customHeight="1">
      <c r="A8" s="95"/>
      <c r="B8" s="95" t="s">
        <v>13</v>
      </c>
      <c r="C8" s="84" t="s">
        <v>53</v>
      </c>
      <c r="D8" s="84" t="s">
        <v>54</v>
      </c>
      <c r="E8" s="84"/>
      <c r="F8" s="84"/>
      <c r="G8" s="84"/>
      <c r="H8" s="86">
        <f>H11+H12</f>
        <v>386.15</v>
      </c>
    </row>
    <row r="9" spans="1:8" s="35" customFormat="1" ht="26.25" customHeight="1">
      <c r="A9" s="94"/>
      <c r="B9" s="96" t="s">
        <v>126</v>
      </c>
      <c r="C9" s="87" t="s">
        <v>53</v>
      </c>
      <c r="D9" s="87" t="s">
        <v>54</v>
      </c>
      <c r="E9" s="87" t="s">
        <v>127</v>
      </c>
      <c r="F9" s="87"/>
      <c r="G9" s="87"/>
      <c r="H9" s="89">
        <f>H10</f>
        <v>386.15</v>
      </c>
    </row>
    <row r="10" spans="1:8" s="35" customFormat="1" ht="44.25" customHeight="1">
      <c r="A10" s="94"/>
      <c r="B10" s="96" t="s">
        <v>55</v>
      </c>
      <c r="C10" s="87" t="s">
        <v>53</v>
      </c>
      <c r="D10" s="87" t="s">
        <v>54</v>
      </c>
      <c r="E10" s="87" t="s">
        <v>112</v>
      </c>
      <c r="F10" s="87"/>
      <c r="G10" s="87"/>
      <c r="H10" s="89">
        <f>H11+H12</f>
        <v>386.15</v>
      </c>
    </row>
    <row r="11" spans="1:8" s="35" customFormat="1" ht="37.5" customHeight="1">
      <c r="A11" s="94"/>
      <c r="B11" s="98" t="s">
        <v>101</v>
      </c>
      <c r="C11" s="87" t="s">
        <v>53</v>
      </c>
      <c r="D11" s="87" t="s">
        <v>54</v>
      </c>
      <c r="E11" s="87" t="s">
        <v>112</v>
      </c>
      <c r="F11" s="87" t="s">
        <v>56</v>
      </c>
      <c r="G11" s="87"/>
      <c r="H11" s="89">
        <v>296.58</v>
      </c>
    </row>
    <row r="12" spans="1:8" s="35" customFormat="1" ht="83.25" customHeight="1">
      <c r="A12" s="94"/>
      <c r="B12" s="98" t="s">
        <v>95</v>
      </c>
      <c r="C12" s="87" t="s">
        <v>53</v>
      </c>
      <c r="D12" s="87" t="s">
        <v>54</v>
      </c>
      <c r="E12" s="87" t="s">
        <v>112</v>
      </c>
      <c r="F12" s="87" t="s">
        <v>96</v>
      </c>
      <c r="G12" s="87"/>
      <c r="H12" s="89">
        <v>89.57</v>
      </c>
    </row>
    <row r="13" spans="1:8" s="35" customFormat="1" ht="102.75" customHeight="1">
      <c r="A13" s="94"/>
      <c r="B13" s="95" t="s">
        <v>12</v>
      </c>
      <c r="C13" s="84" t="s">
        <v>53</v>
      </c>
      <c r="D13" s="84" t="s">
        <v>57</v>
      </c>
      <c r="E13" s="84"/>
      <c r="F13" s="84"/>
      <c r="G13" s="84"/>
      <c r="H13" s="86">
        <f>H16+H17+H18+H21+H23+H24+H19+H25+H22</f>
        <v>1597.33</v>
      </c>
    </row>
    <row r="14" spans="1:8" s="35" customFormat="1" ht="45" customHeight="1">
      <c r="A14" s="94"/>
      <c r="B14" s="96" t="s">
        <v>126</v>
      </c>
      <c r="C14" s="87" t="s">
        <v>53</v>
      </c>
      <c r="D14" s="87" t="s">
        <v>57</v>
      </c>
      <c r="E14" s="87" t="s">
        <v>127</v>
      </c>
      <c r="F14" s="87"/>
      <c r="G14" s="87"/>
      <c r="H14" s="89">
        <f>H15</f>
        <v>1597.33</v>
      </c>
    </row>
    <row r="15" spans="1:8" s="35" customFormat="1" ht="46.5" customHeight="1">
      <c r="A15" s="94"/>
      <c r="B15" s="94" t="s">
        <v>58</v>
      </c>
      <c r="C15" s="87" t="s">
        <v>53</v>
      </c>
      <c r="D15" s="87" t="s">
        <v>57</v>
      </c>
      <c r="E15" s="87" t="s">
        <v>113</v>
      </c>
      <c r="F15" s="87"/>
      <c r="G15" s="87"/>
      <c r="H15" s="89">
        <f>H16+H17+H18+H19+H23+H24+H25+H21+H22</f>
        <v>1597.33</v>
      </c>
    </row>
    <row r="16" spans="1:8" s="35" customFormat="1" ht="78.75" customHeight="1">
      <c r="A16" s="94"/>
      <c r="B16" s="98" t="s">
        <v>60</v>
      </c>
      <c r="C16" s="87" t="s">
        <v>53</v>
      </c>
      <c r="D16" s="87" t="s">
        <v>57</v>
      </c>
      <c r="E16" s="87" t="s">
        <v>113</v>
      </c>
      <c r="F16" s="87" t="s">
        <v>56</v>
      </c>
      <c r="G16" s="87" t="s">
        <v>227</v>
      </c>
      <c r="H16" s="89">
        <v>568.64</v>
      </c>
    </row>
    <row r="17" spans="1:8" s="35" customFormat="1" ht="78.75" customHeight="1">
      <c r="A17" s="94"/>
      <c r="B17" s="98" t="s">
        <v>148</v>
      </c>
      <c r="C17" s="87" t="s">
        <v>53</v>
      </c>
      <c r="D17" s="87" t="s">
        <v>57</v>
      </c>
      <c r="E17" s="87" t="s">
        <v>149</v>
      </c>
      <c r="F17" s="87" t="s">
        <v>56</v>
      </c>
      <c r="G17" s="87" t="s">
        <v>226</v>
      </c>
      <c r="H17" s="89">
        <v>333.15</v>
      </c>
    </row>
    <row r="18" spans="1:8" s="35" customFormat="1" ht="84" customHeight="1">
      <c r="A18" s="94"/>
      <c r="B18" s="98" t="s">
        <v>95</v>
      </c>
      <c r="C18" s="87" t="s">
        <v>53</v>
      </c>
      <c r="D18" s="87" t="s">
        <v>57</v>
      </c>
      <c r="E18" s="87" t="s">
        <v>113</v>
      </c>
      <c r="F18" s="87" t="s">
        <v>96</v>
      </c>
      <c r="G18" s="87"/>
      <c r="H18" s="89">
        <v>264.47</v>
      </c>
    </row>
    <row r="19" spans="1:8" s="35" customFormat="1" ht="84" customHeight="1">
      <c r="A19" s="94"/>
      <c r="B19" s="98" t="s">
        <v>95</v>
      </c>
      <c r="C19" s="87" t="s">
        <v>53</v>
      </c>
      <c r="D19" s="87" t="s">
        <v>57</v>
      </c>
      <c r="E19" s="87" t="s">
        <v>149</v>
      </c>
      <c r="F19" s="87" t="s">
        <v>96</v>
      </c>
      <c r="G19" s="87"/>
      <c r="H19" s="89">
        <v>44.63</v>
      </c>
    </row>
    <row r="20" spans="1:8" s="35" customFormat="1" ht="76.5" customHeight="1">
      <c r="A20" s="94"/>
      <c r="B20" s="98" t="s">
        <v>61</v>
      </c>
      <c r="C20" s="87" t="s">
        <v>53</v>
      </c>
      <c r="D20" s="87" t="s">
        <v>57</v>
      </c>
      <c r="E20" s="87" t="s">
        <v>113</v>
      </c>
      <c r="F20" s="87" t="s">
        <v>62</v>
      </c>
      <c r="G20" s="87"/>
      <c r="H20" s="89">
        <v>0</v>
      </c>
    </row>
    <row r="21" spans="1:8" s="35" customFormat="1" ht="66.75" customHeight="1">
      <c r="A21" s="94"/>
      <c r="B21" s="98" t="s">
        <v>63</v>
      </c>
      <c r="C21" s="87" t="s">
        <v>53</v>
      </c>
      <c r="D21" s="87" t="s">
        <v>57</v>
      </c>
      <c r="E21" s="87" t="s">
        <v>113</v>
      </c>
      <c r="F21" s="87" t="s">
        <v>59</v>
      </c>
      <c r="G21" s="87" t="s">
        <v>228</v>
      </c>
      <c r="H21" s="89">
        <v>317.84</v>
      </c>
    </row>
    <row r="22" spans="1:8" s="35" customFormat="1" ht="51.75" customHeight="1">
      <c r="A22" s="94"/>
      <c r="B22" s="98" t="s">
        <v>166</v>
      </c>
      <c r="C22" s="87" t="s">
        <v>53</v>
      </c>
      <c r="D22" s="87" t="s">
        <v>57</v>
      </c>
      <c r="E22" s="87" t="s">
        <v>113</v>
      </c>
      <c r="F22" s="87" t="s">
        <v>165</v>
      </c>
      <c r="G22" s="87" t="s">
        <v>203</v>
      </c>
      <c r="H22" s="89">
        <v>50.6</v>
      </c>
    </row>
    <row r="23" spans="1:8" s="35" customFormat="1" ht="53.25" customHeight="1">
      <c r="A23" s="94"/>
      <c r="B23" s="98" t="s">
        <v>64</v>
      </c>
      <c r="C23" s="87" t="s">
        <v>53</v>
      </c>
      <c r="D23" s="87" t="s">
        <v>57</v>
      </c>
      <c r="E23" s="87" t="s">
        <v>113</v>
      </c>
      <c r="F23" s="87" t="s">
        <v>66</v>
      </c>
      <c r="G23" s="87"/>
      <c r="H23" s="89">
        <v>14</v>
      </c>
    </row>
    <row r="24" spans="1:8" s="35" customFormat="1" ht="42" customHeight="1">
      <c r="A24" s="94"/>
      <c r="B24" s="98" t="s">
        <v>65</v>
      </c>
      <c r="C24" s="87" t="s">
        <v>53</v>
      </c>
      <c r="D24" s="87" t="s">
        <v>57</v>
      </c>
      <c r="E24" s="87" t="s">
        <v>113</v>
      </c>
      <c r="F24" s="87" t="s">
        <v>67</v>
      </c>
      <c r="G24" s="87"/>
      <c r="H24" s="89">
        <v>3</v>
      </c>
    </row>
    <row r="25" spans="1:8" s="35" customFormat="1" ht="41.25" customHeight="1">
      <c r="A25" s="94"/>
      <c r="B25" s="98" t="s">
        <v>65</v>
      </c>
      <c r="C25" s="87" t="s">
        <v>53</v>
      </c>
      <c r="D25" s="87" t="s">
        <v>57</v>
      </c>
      <c r="E25" s="87" t="s">
        <v>113</v>
      </c>
      <c r="F25" s="87" t="s">
        <v>142</v>
      </c>
      <c r="G25" s="87"/>
      <c r="H25" s="89">
        <v>1</v>
      </c>
    </row>
    <row r="26" spans="1:8" s="35" customFormat="1" ht="81.75" customHeight="1">
      <c r="A26" s="95"/>
      <c r="B26" s="118" t="s">
        <v>11</v>
      </c>
      <c r="C26" s="84" t="s">
        <v>53</v>
      </c>
      <c r="D26" s="84" t="s">
        <v>120</v>
      </c>
      <c r="E26" s="84" t="s">
        <v>113</v>
      </c>
      <c r="F26" s="84" t="s">
        <v>121</v>
      </c>
      <c r="G26" s="84"/>
      <c r="H26" s="86">
        <v>0.3</v>
      </c>
    </row>
    <row r="27" spans="1:8" s="35" customFormat="1" ht="33" customHeight="1">
      <c r="A27" s="94"/>
      <c r="B27" s="98" t="s">
        <v>9</v>
      </c>
      <c r="C27" s="87" t="s">
        <v>53</v>
      </c>
      <c r="D27" s="87" t="s">
        <v>74</v>
      </c>
      <c r="E27" s="87"/>
      <c r="F27" s="87"/>
      <c r="G27" s="87"/>
      <c r="H27" s="89">
        <v>20</v>
      </c>
    </row>
    <row r="28" spans="1:8" s="35" customFormat="1" ht="33" customHeight="1">
      <c r="A28" s="95"/>
      <c r="B28" s="118" t="s">
        <v>115</v>
      </c>
      <c r="C28" s="84" t="s">
        <v>53</v>
      </c>
      <c r="D28" s="84" t="s">
        <v>74</v>
      </c>
      <c r="E28" s="84" t="s">
        <v>113</v>
      </c>
      <c r="F28" s="84" t="s">
        <v>114</v>
      </c>
      <c r="G28" s="84"/>
      <c r="H28" s="86">
        <v>20</v>
      </c>
    </row>
    <row r="29" spans="1:8" s="35" customFormat="1" ht="41.25" customHeight="1">
      <c r="A29" s="95"/>
      <c r="B29" s="118" t="str">
        <f>7!A11</f>
        <v>Обеспечение проведения выборов и референдумов</v>
      </c>
      <c r="C29" s="84" t="s">
        <v>53</v>
      </c>
      <c r="D29" s="84" t="s">
        <v>159</v>
      </c>
      <c r="E29" s="84" t="s">
        <v>113</v>
      </c>
      <c r="F29" s="84" t="s">
        <v>167</v>
      </c>
      <c r="G29" s="84"/>
      <c r="H29" s="86">
        <v>64.7</v>
      </c>
    </row>
    <row r="30" spans="1:8" s="35" customFormat="1" ht="37.5" customHeight="1">
      <c r="A30" s="94"/>
      <c r="B30" s="99" t="s">
        <v>70</v>
      </c>
      <c r="C30" s="90" t="s">
        <v>54</v>
      </c>
      <c r="D30" s="90"/>
      <c r="E30" s="90"/>
      <c r="F30" s="84"/>
      <c r="G30" s="84"/>
      <c r="H30" s="86">
        <f>H31</f>
        <v>68.8</v>
      </c>
    </row>
    <row r="31" spans="1:8" s="35" customFormat="1" ht="32.25" customHeight="1">
      <c r="A31" s="94"/>
      <c r="B31" s="100" t="s">
        <v>31</v>
      </c>
      <c r="C31" s="91" t="s">
        <v>54</v>
      </c>
      <c r="D31" s="91" t="s">
        <v>69</v>
      </c>
      <c r="E31" s="91"/>
      <c r="F31" s="87"/>
      <c r="G31" s="87"/>
      <c r="H31" s="89">
        <f>H33</f>
        <v>68.8</v>
      </c>
    </row>
    <row r="32" spans="1:8" s="35" customFormat="1" ht="33" customHeight="1">
      <c r="A32" s="94"/>
      <c r="B32" s="96" t="s">
        <v>126</v>
      </c>
      <c r="C32" s="87" t="s">
        <v>54</v>
      </c>
      <c r="D32" s="87" t="s">
        <v>69</v>
      </c>
      <c r="E32" s="87" t="s">
        <v>127</v>
      </c>
      <c r="F32" s="87"/>
      <c r="G32" s="87"/>
      <c r="H32" s="89">
        <f>H33</f>
        <v>68.8</v>
      </c>
    </row>
    <row r="33" spans="1:8" s="54" customFormat="1" ht="62.25" customHeight="1">
      <c r="A33" s="94"/>
      <c r="B33" s="100" t="s">
        <v>71</v>
      </c>
      <c r="C33" s="91" t="s">
        <v>54</v>
      </c>
      <c r="D33" s="91" t="s">
        <v>69</v>
      </c>
      <c r="E33" s="91" t="s">
        <v>97</v>
      </c>
      <c r="F33" s="87"/>
      <c r="G33" s="87"/>
      <c r="H33" s="89">
        <f>H34+H35+H36</f>
        <v>68.8</v>
      </c>
    </row>
    <row r="34" spans="1:8" s="54" customFormat="1" ht="47.25" customHeight="1">
      <c r="A34" s="94"/>
      <c r="B34" s="97" t="s">
        <v>101</v>
      </c>
      <c r="C34" s="91" t="s">
        <v>54</v>
      </c>
      <c r="D34" s="91" t="s">
        <v>69</v>
      </c>
      <c r="E34" s="91" t="s">
        <v>97</v>
      </c>
      <c r="F34" s="87" t="s">
        <v>56</v>
      </c>
      <c r="G34" s="87"/>
      <c r="H34" s="89">
        <v>49.8</v>
      </c>
    </row>
    <row r="35" spans="1:8" s="54" customFormat="1" ht="81.75" customHeight="1">
      <c r="A35" s="94"/>
      <c r="B35" s="97" t="s">
        <v>95</v>
      </c>
      <c r="C35" s="91" t="s">
        <v>54</v>
      </c>
      <c r="D35" s="91" t="s">
        <v>69</v>
      </c>
      <c r="E35" s="91" t="s">
        <v>97</v>
      </c>
      <c r="F35" s="87" t="s">
        <v>96</v>
      </c>
      <c r="G35" s="87"/>
      <c r="H35" s="89">
        <v>15</v>
      </c>
    </row>
    <row r="36" spans="1:8" s="54" customFormat="1" ht="73.5" customHeight="1">
      <c r="A36" s="94"/>
      <c r="B36" s="100" t="s">
        <v>63</v>
      </c>
      <c r="C36" s="91" t="s">
        <v>54</v>
      </c>
      <c r="D36" s="91" t="s">
        <v>69</v>
      </c>
      <c r="E36" s="91" t="s">
        <v>97</v>
      </c>
      <c r="F36" s="87" t="s">
        <v>59</v>
      </c>
      <c r="G36" s="87"/>
      <c r="H36" s="89">
        <v>4</v>
      </c>
    </row>
    <row r="37" spans="1:8" s="54" customFormat="1" ht="58.5" customHeight="1">
      <c r="A37" s="94"/>
      <c r="B37" s="99" t="s">
        <v>75</v>
      </c>
      <c r="C37" s="90" t="s">
        <v>69</v>
      </c>
      <c r="D37" s="90"/>
      <c r="E37" s="90"/>
      <c r="F37" s="84"/>
      <c r="G37" s="84"/>
      <c r="H37" s="86">
        <v>27</v>
      </c>
    </row>
    <row r="38" spans="1:8" s="54" customFormat="1" ht="21" customHeight="1">
      <c r="A38" s="94"/>
      <c r="B38" s="100" t="s">
        <v>6</v>
      </c>
      <c r="C38" s="91" t="s">
        <v>69</v>
      </c>
      <c r="D38" s="91" t="s">
        <v>72</v>
      </c>
      <c r="E38" s="91"/>
      <c r="F38" s="87"/>
      <c r="G38" s="87"/>
      <c r="H38" s="89">
        <v>27</v>
      </c>
    </row>
    <row r="39" spans="1:8" s="54" customFormat="1" ht="81.75" customHeight="1">
      <c r="A39" s="94"/>
      <c r="B39" s="100" t="s">
        <v>128</v>
      </c>
      <c r="C39" s="91" t="s">
        <v>69</v>
      </c>
      <c r="D39" s="91" t="s">
        <v>72</v>
      </c>
      <c r="E39" s="91" t="s">
        <v>129</v>
      </c>
      <c r="F39" s="87"/>
      <c r="G39" s="87"/>
      <c r="H39" s="89">
        <v>27</v>
      </c>
    </row>
    <row r="40" spans="1:8" s="54" customFormat="1" ht="41.25" customHeight="1">
      <c r="A40" s="94"/>
      <c r="B40" s="100" t="s">
        <v>130</v>
      </c>
      <c r="C40" s="91" t="s">
        <v>69</v>
      </c>
      <c r="D40" s="91" t="s">
        <v>72</v>
      </c>
      <c r="E40" s="91" t="s">
        <v>132</v>
      </c>
      <c r="F40" s="87"/>
      <c r="G40" s="84"/>
      <c r="H40" s="89">
        <v>27</v>
      </c>
    </row>
    <row r="41" spans="1:8" s="54" customFormat="1" ht="40.5" customHeight="1">
      <c r="A41" s="94"/>
      <c r="B41" s="100" t="s">
        <v>131</v>
      </c>
      <c r="C41" s="91" t="s">
        <v>69</v>
      </c>
      <c r="D41" s="91" t="s">
        <v>72</v>
      </c>
      <c r="E41" s="91" t="s">
        <v>116</v>
      </c>
      <c r="F41" s="87"/>
      <c r="G41" s="87"/>
      <c r="H41" s="89">
        <v>27</v>
      </c>
    </row>
    <row r="42" spans="1:8" s="54" customFormat="1" ht="64.5" customHeight="1">
      <c r="A42" s="94"/>
      <c r="B42" s="100" t="s">
        <v>63</v>
      </c>
      <c r="C42" s="91" t="s">
        <v>69</v>
      </c>
      <c r="D42" s="91" t="s">
        <v>72</v>
      </c>
      <c r="E42" s="91" t="s">
        <v>116</v>
      </c>
      <c r="F42" s="87" t="s">
        <v>59</v>
      </c>
      <c r="G42" s="87" t="s">
        <v>206</v>
      </c>
      <c r="H42" s="89">
        <v>27</v>
      </c>
    </row>
    <row r="43" spans="1:8" s="54" customFormat="1" ht="33" customHeight="1">
      <c r="A43" s="94"/>
      <c r="B43" s="99" t="s">
        <v>102</v>
      </c>
      <c r="C43" s="90" t="s">
        <v>57</v>
      </c>
      <c r="D43" s="90" t="s">
        <v>103</v>
      </c>
      <c r="E43" s="90"/>
      <c r="F43" s="84"/>
      <c r="G43" s="84"/>
      <c r="H43" s="86">
        <f>H44+H50</f>
        <v>451.75</v>
      </c>
    </row>
    <row r="44" spans="1:8" s="54" customFormat="1" ht="33" customHeight="1">
      <c r="A44" s="94"/>
      <c r="B44" s="100" t="s">
        <v>133</v>
      </c>
      <c r="C44" s="91" t="s">
        <v>57</v>
      </c>
      <c r="D44" s="91" t="s">
        <v>104</v>
      </c>
      <c r="E44" s="90"/>
      <c r="F44" s="84"/>
      <c r="G44" s="87"/>
      <c r="H44" s="89">
        <f>H45</f>
        <v>451.65</v>
      </c>
    </row>
    <row r="45" spans="1:8" s="54" customFormat="1" ht="81.75" customHeight="1">
      <c r="A45" s="94"/>
      <c r="B45" s="100" t="s">
        <v>134</v>
      </c>
      <c r="C45" s="91" t="s">
        <v>57</v>
      </c>
      <c r="D45" s="91" t="s">
        <v>104</v>
      </c>
      <c r="E45" s="91" t="s">
        <v>135</v>
      </c>
      <c r="F45" s="84"/>
      <c r="G45" s="84"/>
      <c r="H45" s="89">
        <f>H46</f>
        <v>451.65</v>
      </c>
    </row>
    <row r="46" spans="1:8" s="54" customFormat="1" ht="46.5" customHeight="1">
      <c r="A46" s="94"/>
      <c r="B46" s="100" t="s">
        <v>130</v>
      </c>
      <c r="C46" s="91" t="s">
        <v>57</v>
      </c>
      <c r="D46" s="91" t="s">
        <v>104</v>
      </c>
      <c r="E46" s="91" t="s">
        <v>129</v>
      </c>
      <c r="F46" s="84"/>
      <c r="G46" s="87"/>
      <c r="H46" s="89">
        <f>H47</f>
        <v>451.65</v>
      </c>
    </row>
    <row r="47" spans="1:8" s="54" customFormat="1" ht="57" customHeight="1">
      <c r="A47" s="94"/>
      <c r="B47" s="100" t="s">
        <v>136</v>
      </c>
      <c r="C47" s="91" t="s">
        <v>57</v>
      </c>
      <c r="D47" s="91" t="s">
        <v>104</v>
      </c>
      <c r="E47" s="91" t="s">
        <v>117</v>
      </c>
      <c r="F47" s="87"/>
      <c r="G47" s="84"/>
      <c r="H47" s="89">
        <f>H48+H49</f>
        <v>451.65</v>
      </c>
    </row>
    <row r="48" spans="1:8" s="54" customFormat="1" ht="29.25" customHeight="1">
      <c r="A48" s="94"/>
      <c r="B48" s="100" t="s">
        <v>107</v>
      </c>
      <c r="C48" s="91" t="s">
        <v>57</v>
      </c>
      <c r="D48" s="91" t="s">
        <v>104</v>
      </c>
      <c r="E48" s="91" t="s">
        <v>117</v>
      </c>
      <c r="F48" s="87" t="s">
        <v>59</v>
      </c>
      <c r="G48" s="87" t="s">
        <v>205</v>
      </c>
      <c r="H48" s="89">
        <v>408.15</v>
      </c>
    </row>
    <row r="49" spans="1:8" s="54" customFormat="1" ht="29.25" customHeight="1">
      <c r="A49" s="94"/>
      <c r="B49" s="100" t="s">
        <v>166</v>
      </c>
      <c r="C49" s="91" t="s">
        <v>57</v>
      </c>
      <c r="D49" s="91" t="s">
        <v>104</v>
      </c>
      <c r="E49" s="91" t="s">
        <v>117</v>
      </c>
      <c r="F49" s="87" t="s">
        <v>165</v>
      </c>
      <c r="G49" s="87" t="s">
        <v>204</v>
      </c>
      <c r="H49" s="89">
        <v>43.5</v>
      </c>
    </row>
    <row r="50" spans="1:8" s="54" customFormat="1" ht="42" customHeight="1">
      <c r="A50" s="94"/>
      <c r="B50" s="100" t="s">
        <v>122</v>
      </c>
      <c r="C50" s="91" t="s">
        <v>57</v>
      </c>
      <c r="D50" s="91" t="s">
        <v>123</v>
      </c>
      <c r="E50" s="91" t="s">
        <v>129</v>
      </c>
      <c r="F50" s="87"/>
      <c r="G50" s="84"/>
      <c r="H50" s="89">
        <v>0.1</v>
      </c>
    </row>
    <row r="51" spans="1:8" s="54" customFormat="1" ht="72.75" customHeight="1">
      <c r="A51" s="94"/>
      <c r="B51" s="100" t="s">
        <v>134</v>
      </c>
      <c r="C51" s="91" t="s">
        <v>57</v>
      </c>
      <c r="D51" s="91" t="s">
        <v>123</v>
      </c>
      <c r="E51" s="91" t="s">
        <v>135</v>
      </c>
      <c r="F51" s="84"/>
      <c r="G51" s="87"/>
      <c r="H51" s="89">
        <v>0.1</v>
      </c>
    </row>
    <row r="52" spans="1:8" s="54" customFormat="1" ht="42" customHeight="1">
      <c r="A52" s="94"/>
      <c r="B52" s="100" t="s">
        <v>130</v>
      </c>
      <c r="C52" s="91" t="s">
        <v>57</v>
      </c>
      <c r="D52" s="91" t="s">
        <v>123</v>
      </c>
      <c r="E52" s="91" t="s">
        <v>129</v>
      </c>
      <c r="F52" s="84"/>
      <c r="G52" s="84"/>
      <c r="H52" s="89">
        <v>0.1</v>
      </c>
    </row>
    <row r="53" spans="1:8" s="54" customFormat="1" ht="46.5" customHeight="1">
      <c r="A53" s="94"/>
      <c r="B53" s="100" t="s">
        <v>137</v>
      </c>
      <c r="C53" s="91" t="s">
        <v>57</v>
      </c>
      <c r="D53" s="91" t="s">
        <v>123</v>
      </c>
      <c r="E53" s="91" t="s">
        <v>124</v>
      </c>
      <c r="F53" s="87"/>
      <c r="G53" s="87"/>
      <c r="H53" s="89">
        <v>0.1</v>
      </c>
    </row>
    <row r="54" spans="1:8" s="54" customFormat="1" ht="29.25" customHeight="1">
      <c r="A54" s="94"/>
      <c r="B54" s="100" t="s">
        <v>46</v>
      </c>
      <c r="C54" s="91" t="s">
        <v>57</v>
      </c>
      <c r="D54" s="91" t="s">
        <v>123</v>
      </c>
      <c r="E54" s="91" t="s">
        <v>124</v>
      </c>
      <c r="F54" s="87" t="s">
        <v>121</v>
      </c>
      <c r="G54" s="84"/>
      <c r="H54" s="89">
        <v>0.1</v>
      </c>
    </row>
    <row r="55" spans="1:8" s="54" customFormat="1" ht="30" customHeight="1">
      <c r="A55" s="94"/>
      <c r="B55" s="95" t="s">
        <v>76</v>
      </c>
      <c r="C55" s="84" t="s">
        <v>73</v>
      </c>
      <c r="D55" s="84"/>
      <c r="E55" s="85"/>
      <c r="F55" s="85"/>
      <c r="G55" s="84"/>
      <c r="H55" s="86">
        <f>H56</f>
        <v>15.5</v>
      </c>
    </row>
    <row r="56" spans="1:8" s="54" customFormat="1" ht="49.5" customHeight="1">
      <c r="A56" s="94"/>
      <c r="B56" s="94" t="s">
        <v>4</v>
      </c>
      <c r="C56" s="87" t="s">
        <v>73</v>
      </c>
      <c r="D56" s="87" t="s">
        <v>69</v>
      </c>
      <c r="E56" s="88"/>
      <c r="F56" s="88"/>
      <c r="G56" s="87"/>
      <c r="H56" s="89">
        <f>H57</f>
        <v>15.5</v>
      </c>
    </row>
    <row r="57" spans="1:8" s="54" customFormat="1" ht="77.25" customHeight="1">
      <c r="A57" s="94"/>
      <c r="B57" s="94" t="s">
        <v>134</v>
      </c>
      <c r="C57" s="87" t="s">
        <v>73</v>
      </c>
      <c r="D57" s="87" t="s">
        <v>69</v>
      </c>
      <c r="E57" s="88" t="s">
        <v>135</v>
      </c>
      <c r="F57" s="88"/>
      <c r="G57" s="84"/>
      <c r="H57" s="89">
        <f>H58</f>
        <v>15.5</v>
      </c>
    </row>
    <row r="58" spans="1:8" s="54" customFormat="1" ht="45.75" customHeight="1">
      <c r="A58" s="94"/>
      <c r="B58" s="100" t="s">
        <v>130</v>
      </c>
      <c r="C58" s="87" t="s">
        <v>73</v>
      </c>
      <c r="D58" s="87" t="s">
        <v>69</v>
      </c>
      <c r="E58" s="88" t="s">
        <v>139</v>
      </c>
      <c r="F58" s="88"/>
      <c r="G58" s="87"/>
      <c r="H58" s="89">
        <f>H59</f>
        <v>15.5</v>
      </c>
    </row>
    <row r="59" spans="1:8" s="54" customFormat="1" ht="54" customHeight="1">
      <c r="A59" s="94"/>
      <c r="B59" s="100" t="s">
        <v>138</v>
      </c>
      <c r="C59" s="87" t="s">
        <v>73</v>
      </c>
      <c r="D59" s="87" t="s">
        <v>69</v>
      </c>
      <c r="E59" s="88" t="s">
        <v>132</v>
      </c>
      <c r="F59" s="88"/>
      <c r="G59" s="84"/>
      <c r="H59" s="89">
        <f>H60+H61</f>
        <v>15.5</v>
      </c>
    </row>
    <row r="60" spans="1:8" s="54" customFormat="1" ht="64.5" customHeight="1">
      <c r="A60" s="94"/>
      <c r="B60" s="100" t="s">
        <v>63</v>
      </c>
      <c r="C60" s="87" t="s">
        <v>73</v>
      </c>
      <c r="D60" s="87" t="s">
        <v>69</v>
      </c>
      <c r="E60" s="88" t="s">
        <v>118</v>
      </c>
      <c r="F60" s="88" t="s">
        <v>59</v>
      </c>
      <c r="G60" s="87"/>
      <c r="H60" s="89">
        <v>5</v>
      </c>
    </row>
    <row r="61" spans="1:8" s="54" customFormat="1" ht="64.5" customHeight="1">
      <c r="A61" s="94"/>
      <c r="B61" s="100" t="s">
        <v>208</v>
      </c>
      <c r="C61" s="87" t="s">
        <v>73</v>
      </c>
      <c r="D61" s="87" t="s">
        <v>69</v>
      </c>
      <c r="E61" s="88" t="s">
        <v>207</v>
      </c>
      <c r="F61" s="88"/>
      <c r="G61" s="87" t="s">
        <v>230</v>
      </c>
      <c r="H61" s="89">
        <v>10.5</v>
      </c>
    </row>
    <row r="62" spans="1:8" s="54" customFormat="1" ht="64.5" customHeight="1">
      <c r="A62" s="94"/>
      <c r="B62" s="100" t="s">
        <v>63</v>
      </c>
      <c r="C62" s="87" t="s">
        <v>73</v>
      </c>
      <c r="D62" s="87" t="s">
        <v>69</v>
      </c>
      <c r="E62" s="88" t="s">
        <v>207</v>
      </c>
      <c r="F62" s="88" t="s">
        <v>59</v>
      </c>
      <c r="G62" s="87" t="s">
        <v>230</v>
      </c>
      <c r="H62" s="89">
        <v>10.5</v>
      </c>
    </row>
    <row r="63" spans="1:8" s="54" customFormat="1" ht="23.25" customHeight="1">
      <c r="A63" s="94"/>
      <c r="B63" s="95" t="s">
        <v>77</v>
      </c>
      <c r="C63" s="84" t="s">
        <v>74</v>
      </c>
      <c r="D63" s="84"/>
      <c r="E63" s="84"/>
      <c r="F63" s="84"/>
      <c r="G63" s="84"/>
      <c r="H63" s="86">
        <f>H64</f>
        <v>295.93</v>
      </c>
    </row>
    <row r="64" spans="1:8" s="55" customFormat="1" ht="43.5" customHeight="1">
      <c r="A64" s="94"/>
      <c r="B64" s="94" t="s">
        <v>42</v>
      </c>
      <c r="C64" s="87" t="s">
        <v>74</v>
      </c>
      <c r="D64" s="87" t="s">
        <v>73</v>
      </c>
      <c r="E64" s="87"/>
      <c r="F64" s="87"/>
      <c r="G64" s="87"/>
      <c r="H64" s="89">
        <f>H65</f>
        <v>295.93</v>
      </c>
    </row>
    <row r="65" spans="1:8" s="55" customFormat="1" ht="84" customHeight="1">
      <c r="A65" s="94"/>
      <c r="B65" s="94" t="s">
        <v>134</v>
      </c>
      <c r="C65" s="87" t="s">
        <v>74</v>
      </c>
      <c r="D65" s="87" t="s">
        <v>73</v>
      </c>
      <c r="E65" s="87" t="s">
        <v>135</v>
      </c>
      <c r="F65" s="87"/>
      <c r="G65" s="84"/>
      <c r="H65" s="89">
        <f>H66</f>
        <v>295.93</v>
      </c>
    </row>
    <row r="66" spans="1:8" s="55" customFormat="1" ht="41.25" customHeight="1">
      <c r="A66" s="94"/>
      <c r="B66" s="94" t="s">
        <v>130</v>
      </c>
      <c r="C66" s="87" t="s">
        <v>74</v>
      </c>
      <c r="D66" s="87" t="s">
        <v>73</v>
      </c>
      <c r="E66" s="87" t="s">
        <v>129</v>
      </c>
      <c r="F66" s="87"/>
      <c r="G66" s="87"/>
      <c r="H66" s="89">
        <f>H67</f>
        <v>295.93</v>
      </c>
    </row>
    <row r="67" spans="1:8" s="55" customFormat="1" ht="41.25" customHeight="1">
      <c r="A67" s="94"/>
      <c r="B67" s="94" t="s">
        <v>140</v>
      </c>
      <c r="C67" s="87" t="s">
        <v>74</v>
      </c>
      <c r="D67" s="87" t="s">
        <v>73</v>
      </c>
      <c r="E67" s="87" t="s">
        <v>141</v>
      </c>
      <c r="F67" s="87"/>
      <c r="G67" s="84"/>
      <c r="H67" s="89">
        <f>H68+H69</f>
        <v>295.93</v>
      </c>
    </row>
    <row r="68" spans="1:8" s="55" customFormat="1" ht="60.75" customHeight="1">
      <c r="A68" s="94"/>
      <c r="B68" s="100" t="s">
        <v>63</v>
      </c>
      <c r="C68" s="87" t="s">
        <v>74</v>
      </c>
      <c r="D68" s="87" t="s">
        <v>73</v>
      </c>
      <c r="E68" s="87" t="s">
        <v>119</v>
      </c>
      <c r="F68" s="87" t="s">
        <v>59</v>
      </c>
      <c r="G68" s="87" t="s">
        <v>229</v>
      </c>
      <c r="H68" s="89">
        <v>293.93</v>
      </c>
    </row>
    <row r="69" spans="1:8" s="55" customFormat="1" ht="60.75" customHeight="1">
      <c r="A69" s="94"/>
      <c r="B69" s="100" t="s">
        <v>166</v>
      </c>
      <c r="C69" s="87" t="s">
        <v>74</v>
      </c>
      <c r="D69" s="87" t="s">
        <v>73</v>
      </c>
      <c r="E69" s="87" t="s">
        <v>119</v>
      </c>
      <c r="F69" s="87" t="s">
        <v>165</v>
      </c>
      <c r="G69" s="87"/>
      <c r="H69" s="89">
        <v>2</v>
      </c>
    </row>
    <row r="70" spans="1:8" s="55" customFormat="1" ht="25.5" customHeight="1">
      <c r="A70" s="94"/>
      <c r="B70" s="100" t="s">
        <v>78</v>
      </c>
      <c r="C70" s="87" t="s">
        <v>79</v>
      </c>
      <c r="D70" s="87" t="s">
        <v>79</v>
      </c>
      <c r="E70" s="87" t="s">
        <v>80</v>
      </c>
      <c r="F70" s="87" t="s">
        <v>81</v>
      </c>
      <c r="G70" s="87"/>
      <c r="H70" s="89">
        <v>0</v>
      </c>
    </row>
    <row r="71" spans="1:8" s="35" customFormat="1" ht="23.25" customHeight="1">
      <c r="A71" s="80"/>
      <c r="B71" s="174" t="s">
        <v>2</v>
      </c>
      <c r="C71" s="174"/>
      <c r="D71" s="174"/>
      <c r="E71" s="174"/>
      <c r="F71" s="174"/>
      <c r="G71" s="81"/>
      <c r="H71" s="81">
        <f>H7+H30+H37+H43+H55+H63+H70</f>
        <v>2927.46</v>
      </c>
    </row>
    <row r="72" spans="1:8" s="35" customFormat="1" ht="23.25" customHeight="1">
      <c r="A72" s="56"/>
      <c r="B72" s="57"/>
      <c r="C72" s="58"/>
      <c r="D72" s="58"/>
      <c r="E72" s="64"/>
      <c r="F72" s="58"/>
      <c r="G72" s="58"/>
      <c r="H72" s="58"/>
    </row>
    <row r="73" spans="1:8" s="35" customFormat="1" ht="36.75" customHeight="1">
      <c r="A73" s="56"/>
      <c r="B73" s="57"/>
      <c r="C73" s="58"/>
      <c r="D73" s="58"/>
      <c r="E73" s="58"/>
      <c r="F73" s="58"/>
      <c r="G73" s="58"/>
      <c r="H73" s="58"/>
    </row>
    <row r="74" spans="1:8" s="35" customFormat="1" ht="24" customHeight="1">
      <c r="A74" s="175"/>
      <c r="B74" s="175"/>
      <c r="C74" s="175"/>
      <c r="D74" s="175"/>
      <c r="E74" s="175"/>
      <c r="F74" s="175"/>
      <c r="G74" s="175"/>
      <c r="H74" s="175"/>
    </row>
    <row r="75" spans="1:8" s="35" customFormat="1" ht="35.25" customHeight="1">
      <c r="A75" s="46"/>
      <c r="B75" s="47"/>
      <c r="C75" s="48"/>
      <c r="D75" s="48"/>
      <c r="E75" s="48"/>
      <c r="F75" s="48"/>
      <c r="G75" s="48"/>
      <c r="H75" s="48"/>
    </row>
    <row r="76" spans="1:8" s="35" customFormat="1" ht="52.5" customHeight="1">
      <c r="A76" s="46"/>
      <c r="B76" s="47"/>
      <c r="C76" s="48"/>
      <c r="D76" s="48"/>
      <c r="E76" s="48"/>
      <c r="F76" s="48"/>
      <c r="G76" s="48"/>
      <c r="H76" s="48"/>
    </row>
    <row r="77" spans="1:8" s="35" customFormat="1" ht="49.5" customHeight="1">
      <c r="A77" s="46"/>
      <c r="B77" s="47"/>
      <c r="C77" s="48"/>
      <c r="D77" s="48"/>
      <c r="E77" s="48"/>
      <c r="F77" s="48"/>
      <c r="G77" s="48"/>
      <c r="H77" s="48"/>
    </row>
    <row r="78" spans="1:8" s="55" customFormat="1" ht="54" customHeight="1">
      <c r="A78" s="46"/>
      <c r="B78" s="47"/>
      <c r="C78" s="48"/>
      <c r="D78" s="48"/>
      <c r="E78" s="48"/>
      <c r="F78" s="48"/>
      <c r="G78" s="48"/>
      <c r="H78" s="48"/>
    </row>
    <row r="79" spans="1:8" s="55" customFormat="1" ht="26.25" customHeight="1">
      <c r="A79" s="46"/>
      <c r="B79" s="47"/>
      <c r="C79" s="48"/>
      <c r="D79" s="48"/>
      <c r="E79" s="48"/>
      <c r="F79" s="48"/>
      <c r="G79" s="48"/>
      <c r="H79" s="48"/>
    </row>
    <row r="80" spans="1:8" s="55" customFormat="1" ht="15.75">
      <c r="A80" s="46"/>
      <c r="B80" s="47"/>
      <c r="C80" s="48"/>
      <c r="D80" s="48"/>
      <c r="E80" s="48"/>
      <c r="F80" s="48"/>
      <c r="G80" s="48"/>
      <c r="H80" s="48"/>
    </row>
    <row r="81" spans="1:8" s="55" customFormat="1" ht="15.75">
      <c r="A81" s="46"/>
      <c r="B81" s="47"/>
      <c r="C81" s="48"/>
      <c r="D81" s="48"/>
      <c r="E81" s="48"/>
      <c r="F81" s="48"/>
      <c r="G81" s="48"/>
      <c r="H81" s="48"/>
    </row>
    <row r="82" spans="1:8" s="55" customFormat="1" ht="15.75">
      <c r="A82" s="46"/>
      <c r="B82" s="47"/>
      <c r="C82" s="48"/>
      <c r="D82" s="48"/>
      <c r="E82" s="48"/>
      <c r="F82" s="48"/>
      <c r="G82" s="48"/>
      <c r="H82" s="48"/>
    </row>
    <row r="83" spans="1:9" s="55" customFormat="1" ht="114" customHeight="1">
      <c r="A83" s="46"/>
      <c r="B83" s="47"/>
      <c r="C83" s="48"/>
      <c r="D83" s="48"/>
      <c r="E83" s="48"/>
      <c r="F83" s="48"/>
      <c r="G83" s="48"/>
      <c r="H83" s="48"/>
      <c r="I83" s="47"/>
    </row>
  </sheetData>
  <sheetProtection/>
  <mergeCells count="5">
    <mergeCell ref="F1:H1"/>
    <mergeCell ref="A3:H3"/>
    <mergeCell ref="F4:H4"/>
    <mergeCell ref="B71:F71"/>
    <mergeCell ref="A74:H74"/>
  </mergeCells>
  <printOptions/>
  <pageMargins left="0.27" right="0.18" top="0.56" bottom="0.38" header="0.3" footer="0.4"/>
  <pageSetup fitToHeight="0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workbookViewId="0" topLeftCell="A68">
      <selection activeCell="I72" sqref="I72"/>
    </sheetView>
  </sheetViews>
  <sheetFormatPr defaultColWidth="9.00390625" defaultRowHeight="31.5" customHeight="1"/>
  <cols>
    <col min="1" max="1" width="14.625" style="11" customWidth="1"/>
    <col min="2" max="2" width="54.25390625" style="12" customWidth="1"/>
    <col min="3" max="3" width="8.00390625" style="13" customWidth="1"/>
    <col min="4" max="4" width="13.625" style="13" customWidth="1"/>
    <col min="5" max="5" width="16.875" style="13" customWidth="1"/>
    <col min="6" max="6" width="16.625" style="13" customWidth="1"/>
    <col min="7" max="7" width="11.875" style="13" customWidth="1"/>
    <col min="8" max="8" width="11.125" style="13" customWidth="1"/>
    <col min="9" max="9" width="15.375" style="13" customWidth="1"/>
    <col min="10" max="10" width="10.75390625" style="14" customWidth="1"/>
    <col min="11" max="16384" width="9.125" style="14" customWidth="1"/>
  </cols>
  <sheetData>
    <row r="1" spans="6:9" ht="81.75" customHeight="1">
      <c r="F1" s="177" t="s">
        <v>160</v>
      </c>
      <c r="G1" s="178"/>
      <c r="H1" s="178"/>
      <c r="I1" s="178"/>
    </row>
    <row r="2" spans="2:10" ht="42.75" customHeight="1">
      <c r="B2" s="171" t="s">
        <v>161</v>
      </c>
      <c r="C2" s="176"/>
      <c r="D2" s="176"/>
      <c r="E2" s="176"/>
      <c r="F2" s="176"/>
      <c r="G2" s="176"/>
      <c r="H2" s="176"/>
      <c r="I2" s="176"/>
      <c r="J2" s="1"/>
    </row>
    <row r="3" spans="7:9" ht="10.5" customHeight="1" thickBot="1">
      <c r="G3" s="15"/>
      <c r="H3" s="15"/>
      <c r="I3" s="15"/>
    </row>
    <row r="4" spans="1:9" ht="69" customHeight="1">
      <c r="A4" s="101" t="s">
        <v>17</v>
      </c>
      <c r="B4" s="102" t="s">
        <v>15</v>
      </c>
      <c r="C4" s="79" t="s">
        <v>82</v>
      </c>
      <c r="D4" s="79" t="s">
        <v>83</v>
      </c>
      <c r="E4" s="103" t="s">
        <v>84</v>
      </c>
      <c r="F4" s="103" t="s">
        <v>85</v>
      </c>
      <c r="G4" s="103" t="s">
        <v>86</v>
      </c>
      <c r="H4" s="2" t="s">
        <v>0</v>
      </c>
      <c r="I4" s="104" t="s">
        <v>105</v>
      </c>
    </row>
    <row r="5" spans="1:9" s="17" customFormat="1" ht="19.5" customHeight="1">
      <c r="A5" s="40">
        <v>1</v>
      </c>
      <c r="B5" s="41">
        <v>2</v>
      </c>
      <c r="C5" s="42" t="s">
        <v>20</v>
      </c>
      <c r="D5" s="42" t="s">
        <v>21</v>
      </c>
      <c r="E5" s="42" t="s">
        <v>22</v>
      </c>
      <c r="F5" s="42" t="s">
        <v>23</v>
      </c>
      <c r="G5" s="42" t="s">
        <v>24</v>
      </c>
      <c r="H5" s="42" t="s">
        <v>87</v>
      </c>
      <c r="I5" s="43">
        <v>9</v>
      </c>
    </row>
    <row r="6" spans="1:9" ht="38.25" customHeight="1">
      <c r="A6" s="105" t="s">
        <v>88</v>
      </c>
      <c r="B6" s="106" t="s">
        <v>106</v>
      </c>
      <c r="C6" s="27" t="s">
        <v>89</v>
      </c>
      <c r="D6" s="27"/>
      <c r="E6" s="27"/>
      <c r="F6" s="114"/>
      <c r="G6" s="114"/>
      <c r="H6" s="114"/>
      <c r="I6" s="114"/>
    </row>
    <row r="7" spans="1:9" ht="19.5" customHeight="1">
      <c r="A7" s="108" t="s">
        <v>90</v>
      </c>
      <c r="B7" s="109" t="str">
        <f>9!B7</f>
        <v>Общегосударственные вопросы</v>
      </c>
      <c r="C7" s="60" t="s">
        <v>89</v>
      </c>
      <c r="D7" s="82" t="str">
        <f>9!C7</f>
        <v>01</v>
      </c>
      <c r="E7" s="82"/>
      <c r="F7" s="82"/>
      <c r="G7" s="82"/>
      <c r="H7" s="82"/>
      <c r="I7" s="82">
        <f>9!H7</f>
        <v>2068.48</v>
      </c>
    </row>
    <row r="8" spans="1:9" ht="42.75" customHeight="1">
      <c r="A8" s="105"/>
      <c r="B8" s="109" t="str">
        <f>9!B8</f>
        <v>Функционирование высшего должностного лица субъекта Российской Федерации и муниципального образования</v>
      </c>
      <c r="C8" s="60" t="s">
        <v>89</v>
      </c>
      <c r="D8" s="82" t="str">
        <f>9!C8</f>
        <v>01</v>
      </c>
      <c r="E8" s="82" t="str">
        <f>9!D8</f>
        <v>02</v>
      </c>
      <c r="F8" s="82"/>
      <c r="G8" s="82"/>
      <c r="H8" s="82"/>
      <c r="I8" s="82">
        <f>9!H8</f>
        <v>386.15</v>
      </c>
    </row>
    <row r="9" spans="1:9" ht="26.25" customHeight="1">
      <c r="A9" s="110"/>
      <c r="B9" s="106" t="str">
        <f>9!B9</f>
        <v>Непрограммные направления деятельности</v>
      </c>
      <c r="C9" s="27" t="s">
        <v>89</v>
      </c>
      <c r="D9" s="83" t="str">
        <f>9!C9</f>
        <v>01</v>
      </c>
      <c r="E9" s="83" t="str">
        <f>9!D9</f>
        <v>02</v>
      </c>
      <c r="F9" s="83" t="str">
        <f>9!E9</f>
        <v>9900000000</v>
      </c>
      <c r="G9" s="83"/>
      <c r="H9" s="82"/>
      <c r="I9" s="83">
        <f>9!H9</f>
        <v>386.15</v>
      </c>
    </row>
    <row r="10" spans="1:9" ht="42.75" customHeight="1">
      <c r="A10" s="110"/>
      <c r="B10" s="106" t="str">
        <f>9!B10</f>
        <v>Высшее должностное лицо сельского поселения и его заместители</v>
      </c>
      <c r="C10" s="27" t="s">
        <v>89</v>
      </c>
      <c r="D10" s="83" t="str">
        <f>9!C10</f>
        <v>01</v>
      </c>
      <c r="E10" s="83" t="str">
        <f>9!D10</f>
        <v>02</v>
      </c>
      <c r="F10" s="83" t="str">
        <f>9!E10</f>
        <v>9900001200</v>
      </c>
      <c r="G10" s="83"/>
      <c r="H10" s="82"/>
      <c r="I10" s="83">
        <f>9!H10</f>
        <v>386.15</v>
      </c>
    </row>
    <row r="11" spans="1:9" ht="45" customHeight="1">
      <c r="A11" s="110"/>
      <c r="B11" s="106" t="str">
        <f>9!B11</f>
        <v>Фонд оплаты труда государственных (муниципальных) органов</v>
      </c>
      <c r="C11" s="27" t="s">
        <v>89</v>
      </c>
      <c r="D11" s="83" t="str">
        <f>9!C11</f>
        <v>01</v>
      </c>
      <c r="E11" s="83" t="str">
        <f>9!D11</f>
        <v>02</v>
      </c>
      <c r="F11" s="83" t="str">
        <f>9!E11</f>
        <v>9900001200</v>
      </c>
      <c r="G11" s="83" t="str">
        <f>9!F11</f>
        <v>121</v>
      </c>
      <c r="H11" s="82"/>
      <c r="I11" s="83">
        <f>9!H11</f>
        <v>296.58</v>
      </c>
    </row>
    <row r="12" spans="1:9" ht="80.25" customHeight="1">
      <c r="A12" s="110"/>
      <c r="B12" s="106" t="str">
        <f>9!B12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C12" s="27" t="s">
        <v>89</v>
      </c>
      <c r="D12" s="83" t="str">
        <f>9!C12</f>
        <v>01</v>
      </c>
      <c r="E12" s="83" t="str">
        <f>9!D12</f>
        <v>02</v>
      </c>
      <c r="F12" s="83" t="str">
        <f>9!E12</f>
        <v>9900001200</v>
      </c>
      <c r="G12" s="83" t="str">
        <f>9!F12</f>
        <v>129</v>
      </c>
      <c r="H12" s="82"/>
      <c r="I12" s="83">
        <f>9!H12</f>
        <v>89.57</v>
      </c>
    </row>
    <row r="13" spans="1:9" ht="54.75" customHeight="1">
      <c r="A13" s="105" t="s">
        <v>91</v>
      </c>
      <c r="B13" s="106" t="str">
        <f>9!B13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C13" s="27" t="s">
        <v>89</v>
      </c>
      <c r="D13" s="82" t="str">
        <f>9!C13</f>
        <v>01</v>
      </c>
      <c r="E13" s="82" t="str">
        <f>9!D13</f>
        <v>04</v>
      </c>
      <c r="F13" s="82"/>
      <c r="G13" s="82"/>
      <c r="H13" s="82"/>
      <c r="I13" s="82">
        <f>9!H13</f>
        <v>1597.33</v>
      </c>
    </row>
    <row r="14" spans="1:9" ht="41.25" customHeight="1">
      <c r="A14" s="110"/>
      <c r="B14" s="106" t="str">
        <f>9!B14</f>
        <v>Непрограммные направления деятельности</v>
      </c>
      <c r="C14" s="27" t="s">
        <v>89</v>
      </c>
      <c r="D14" s="83" t="str">
        <f>9!C14</f>
        <v>01</v>
      </c>
      <c r="E14" s="83" t="str">
        <f>9!D14</f>
        <v>04</v>
      </c>
      <c r="F14" s="83" t="str">
        <f>9!E14</f>
        <v>9900000000</v>
      </c>
      <c r="G14" s="83"/>
      <c r="H14" s="82"/>
      <c r="I14" s="83">
        <f>9!H14</f>
        <v>1597.33</v>
      </c>
    </row>
    <row r="15" spans="1:9" ht="48.75" customHeight="1">
      <c r="A15" s="110"/>
      <c r="B15" s="106" t="str">
        <f>9!B15</f>
        <v>Материально-техническое обеспечение администрации сельского поселения</v>
      </c>
      <c r="C15" s="27" t="s">
        <v>89</v>
      </c>
      <c r="D15" s="83" t="str">
        <f>9!C15</f>
        <v>01</v>
      </c>
      <c r="E15" s="83" t="str">
        <f>9!D15</f>
        <v>04</v>
      </c>
      <c r="F15" s="83" t="str">
        <f>9!E15</f>
        <v>990А001190</v>
      </c>
      <c r="G15" s="83"/>
      <c r="H15" s="82"/>
      <c r="I15" s="83">
        <f>9!H15</f>
        <v>1597.33</v>
      </c>
    </row>
    <row r="16" spans="1:9" ht="58.5" customHeight="1">
      <c r="A16" s="110"/>
      <c r="B16" s="106" t="str">
        <f>9!B16</f>
        <v>Фонд оплаты труда государственных (муниципальных) органов и взносы по обязательному социальному страхованию</v>
      </c>
      <c r="C16" s="27" t="s">
        <v>89</v>
      </c>
      <c r="D16" s="83" t="str">
        <f>9!C16</f>
        <v>01</v>
      </c>
      <c r="E16" s="83" t="str">
        <f>9!D16</f>
        <v>04</v>
      </c>
      <c r="F16" s="83" t="str">
        <f>9!E16</f>
        <v>990А001190</v>
      </c>
      <c r="G16" s="83" t="str">
        <f>9!F16</f>
        <v>121</v>
      </c>
      <c r="H16" s="83" t="str">
        <f>9!G16</f>
        <v>-351,73</v>
      </c>
      <c r="I16" s="83">
        <f>9!H16</f>
        <v>568.64</v>
      </c>
    </row>
    <row r="17" spans="1:9" ht="58.5" customHeight="1">
      <c r="A17" s="110"/>
      <c r="B17" s="106" t="str">
        <f>9!B17</f>
        <v>Фонд оплаты труда государственных (муниципальных) органов за счет межбюджетных трансфертов на повышение заработной платы</v>
      </c>
      <c r="C17" s="27" t="s">
        <v>89</v>
      </c>
      <c r="D17" s="83" t="str">
        <f>9!C17</f>
        <v>01</v>
      </c>
      <c r="E17" s="83" t="str">
        <f>9!D17</f>
        <v>04</v>
      </c>
      <c r="F17" s="83" t="str">
        <f>9!E17</f>
        <v>990А0S8500</v>
      </c>
      <c r="G17" s="83" t="str">
        <f>9!F17</f>
        <v>121</v>
      </c>
      <c r="H17" s="82"/>
      <c r="I17" s="83">
        <f>9!H17</f>
        <v>333.15</v>
      </c>
    </row>
    <row r="18" spans="1:9" ht="93.75" customHeight="1">
      <c r="A18" s="110"/>
      <c r="B18" s="106" t="str">
        <f>9!B18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C18" s="27" t="s">
        <v>89</v>
      </c>
      <c r="D18" s="83" t="str">
        <f>9!C17</f>
        <v>01</v>
      </c>
      <c r="E18" s="83" t="str">
        <f>9!D18</f>
        <v>04</v>
      </c>
      <c r="F18" s="83" t="str">
        <f>9!E18</f>
        <v>990А001190</v>
      </c>
      <c r="G18" s="83" t="str">
        <f>9!F18</f>
        <v>129</v>
      </c>
      <c r="H18" s="82"/>
      <c r="I18" s="83">
        <f>9!H18</f>
        <v>264.47</v>
      </c>
    </row>
    <row r="19" spans="1:9" ht="93.75" customHeight="1">
      <c r="A19" s="110"/>
      <c r="B19" s="106" t="str">
        <f>9!B19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C19" s="106">
        <v>801</v>
      </c>
      <c r="D19" s="83" t="str">
        <f>9!C18</f>
        <v>01</v>
      </c>
      <c r="E19" s="83" t="str">
        <f>9!D19</f>
        <v>04</v>
      </c>
      <c r="F19" s="83" t="str">
        <f>9!E19</f>
        <v>990А0S8500</v>
      </c>
      <c r="G19" s="83" t="str">
        <f>9!F19</f>
        <v>129</v>
      </c>
      <c r="H19" s="82"/>
      <c r="I19" s="83">
        <f>9!H19</f>
        <v>44.63</v>
      </c>
    </row>
    <row r="20" spans="1:9" ht="60.75" customHeight="1">
      <c r="A20" s="110"/>
      <c r="B20" s="106" t="str">
        <f>9!B20</f>
        <v>Иные выплаты персоналу государственных (муниципальных) органов, за исключением фонда оплаты труда</v>
      </c>
      <c r="C20" s="27" t="s">
        <v>89</v>
      </c>
      <c r="D20" s="83" t="str">
        <f>9!C20</f>
        <v>01</v>
      </c>
      <c r="E20" s="83" t="str">
        <f>9!D20</f>
        <v>04</v>
      </c>
      <c r="F20" s="83" t="str">
        <f>9!E20</f>
        <v>990А001190</v>
      </c>
      <c r="G20" s="83" t="str">
        <f>9!F20</f>
        <v>122</v>
      </c>
      <c r="H20" s="82"/>
      <c r="I20" s="83">
        <f>9!H20</f>
        <v>0</v>
      </c>
    </row>
    <row r="21" spans="1:9" ht="64.5" customHeight="1">
      <c r="A21" s="110"/>
      <c r="B21" s="106" t="str">
        <f>9!B21</f>
        <v>Прочая закупка товаров, работ и услуг для обеспечения государственных (муниципальных) нужд</v>
      </c>
      <c r="C21" s="27" t="s">
        <v>89</v>
      </c>
      <c r="D21" s="83" t="str">
        <f>9!C21</f>
        <v>01</v>
      </c>
      <c r="E21" s="83" t="str">
        <f>9!D21</f>
        <v>04</v>
      </c>
      <c r="F21" s="83" t="str">
        <f>9!E21</f>
        <v>990А001190</v>
      </c>
      <c r="G21" s="83" t="str">
        <f>9!F21</f>
        <v>244</v>
      </c>
      <c r="H21" s="83" t="str">
        <f>9!G21</f>
        <v>+187,63</v>
      </c>
      <c r="I21" s="83">
        <f>9!H21</f>
        <v>317.84</v>
      </c>
    </row>
    <row r="22" spans="1:9" ht="64.5" customHeight="1">
      <c r="A22" s="110"/>
      <c r="B22" s="106" t="str">
        <f>9!B22</f>
        <v>Закупка энергетических ресурсов</v>
      </c>
      <c r="C22" s="27" t="s">
        <v>89</v>
      </c>
      <c r="D22" s="83" t="str">
        <f>9!C22</f>
        <v>01</v>
      </c>
      <c r="E22" s="83" t="str">
        <f>9!D22</f>
        <v>04</v>
      </c>
      <c r="F22" s="83" t="str">
        <f>9!E22</f>
        <v>990А001190</v>
      </c>
      <c r="G22" s="83" t="str">
        <f>9!F22</f>
        <v>247</v>
      </c>
      <c r="H22" s="83" t="str">
        <f>9!G22</f>
        <v>+24,1</v>
      </c>
      <c r="I22" s="83">
        <f>9!H22</f>
        <v>50.6</v>
      </c>
    </row>
    <row r="23" spans="1:9" ht="41.25" customHeight="1">
      <c r="A23" s="110"/>
      <c r="B23" s="106" t="str">
        <f>9!B23</f>
        <v>Уплата налога на имущество организаций и земельного налога</v>
      </c>
      <c r="C23" s="27" t="s">
        <v>89</v>
      </c>
      <c r="D23" s="83" t="str">
        <f>9!C23</f>
        <v>01</v>
      </c>
      <c r="E23" s="83" t="str">
        <f>9!D23</f>
        <v>04</v>
      </c>
      <c r="F23" s="83" t="str">
        <f>9!E23</f>
        <v>990А001190</v>
      </c>
      <c r="G23" s="83" t="str">
        <f>9!F23</f>
        <v>851</v>
      </c>
      <c r="H23" s="82"/>
      <c r="I23" s="83">
        <f>9!H23</f>
        <v>14</v>
      </c>
    </row>
    <row r="24" spans="1:9" ht="39.75" customHeight="1">
      <c r="A24" s="110"/>
      <c r="B24" s="106" t="str">
        <f>9!B24</f>
        <v>Уплата прочих налогов, сборов и иных платежей</v>
      </c>
      <c r="C24" s="27" t="s">
        <v>89</v>
      </c>
      <c r="D24" s="83" t="str">
        <f>9!C24</f>
        <v>01</v>
      </c>
      <c r="E24" s="83" t="str">
        <f>9!D24</f>
        <v>04</v>
      </c>
      <c r="F24" s="83" t="str">
        <f>9!E24</f>
        <v>990А001190</v>
      </c>
      <c r="G24" s="83" t="str">
        <f>9!F24</f>
        <v>852</v>
      </c>
      <c r="H24" s="82"/>
      <c r="I24" s="83">
        <f>9!H24</f>
        <v>3</v>
      </c>
    </row>
    <row r="25" spans="1:9" ht="42" customHeight="1">
      <c r="A25" s="110"/>
      <c r="B25" s="106" t="str">
        <f>9!B25</f>
        <v>Уплата прочих налогов, сборов и иных платежей</v>
      </c>
      <c r="C25" s="27" t="s">
        <v>89</v>
      </c>
      <c r="D25" s="83" t="str">
        <f>9!C25</f>
        <v>01</v>
      </c>
      <c r="E25" s="83" t="str">
        <f>9!D25</f>
        <v>04</v>
      </c>
      <c r="F25" s="83" t="str">
        <f>9!E25</f>
        <v>990А001190</v>
      </c>
      <c r="G25" s="83" t="str">
        <f>9!F25</f>
        <v>853</v>
      </c>
      <c r="H25" s="82"/>
      <c r="I25" s="83">
        <f>9!H25</f>
        <v>1</v>
      </c>
    </row>
    <row r="26" spans="1:9" ht="84.75" customHeight="1">
      <c r="A26" s="111" t="s">
        <v>92</v>
      </c>
      <c r="B26" s="109" t="str">
        <f>9!B26</f>
        <v>Обеспечение деятельности финансовых, налоговых и таможенных органов и органов финансового (финансово-бюджетного) надзора</v>
      </c>
      <c r="C26" s="60" t="s">
        <v>89</v>
      </c>
      <c r="D26" s="82" t="str">
        <f>9!C26</f>
        <v>01</v>
      </c>
      <c r="E26" s="82" t="str">
        <f>9!D26</f>
        <v>06</v>
      </c>
      <c r="F26" s="82" t="str">
        <f>9!E26</f>
        <v>990А001190</v>
      </c>
      <c r="G26" s="82" t="str">
        <f>9!F26</f>
        <v>540</v>
      </c>
      <c r="H26" s="82"/>
      <c r="I26" s="82">
        <f>9!H26</f>
        <v>0.3</v>
      </c>
    </row>
    <row r="27" spans="1:9" ht="24.75" customHeight="1">
      <c r="A27" s="105" t="s">
        <v>93</v>
      </c>
      <c r="B27" s="109" t="str">
        <f>9!B27</f>
        <v>Резервные фонды</v>
      </c>
      <c r="C27" s="27" t="s">
        <v>89</v>
      </c>
      <c r="D27" s="82" t="str">
        <f>9!C27</f>
        <v>01</v>
      </c>
      <c r="E27" s="82" t="str">
        <f>9!D27</f>
        <v>11</v>
      </c>
      <c r="F27" s="82"/>
      <c r="G27" s="82"/>
      <c r="H27" s="82"/>
      <c r="I27" s="82">
        <f>9!H27</f>
        <v>20</v>
      </c>
    </row>
    <row r="28" spans="1:9" ht="25.5" customHeight="1">
      <c r="A28" s="110"/>
      <c r="B28" s="106" t="str">
        <f>9!B28</f>
        <v>Резервные средства</v>
      </c>
      <c r="C28" s="27" t="s">
        <v>89</v>
      </c>
      <c r="D28" s="83" t="str">
        <f>9!C28</f>
        <v>01</v>
      </c>
      <c r="E28" s="83" t="str">
        <f>9!D28</f>
        <v>11</v>
      </c>
      <c r="F28" s="83" t="str">
        <f>9!E28</f>
        <v>990А001190</v>
      </c>
      <c r="G28" s="83" t="str">
        <f>9!F28</f>
        <v>870</v>
      </c>
      <c r="H28" s="83"/>
      <c r="I28" s="83">
        <f>9!H28</f>
        <v>20</v>
      </c>
    </row>
    <row r="29" spans="1:9" ht="48.75" customHeight="1">
      <c r="A29" s="117"/>
      <c r="B29" s="106" t="str">
        <f>9!B29</f>
        <v>Обеспечение проведения выборов и референдумов</v>
      </c>
      <c r="C29" s="27" t="s">
        <v>162</v>
      </c>
      <c r="D29" s="83" t="str">
        <f>9!C29</f>
        <v>01</v>
      </c>
      <c r="E29" s="83" t="str">
        <f>9!D29</f>
        <v>07</v>
      </c>
      <c r="F29" s="83" t="str">
        <f>9!E29</f>
        <v>990А001190</v>
      </c>
      <c r="G29" s="83" t="str">
        <f>9!F29</f>
        <v>880</v>
      </c>
      <c r="H29" s="82"/>
      <c r="I29" s="83">
        <f>9!H29</f>
        <v>64.7</v>
      </c>
    </row>
    <row r="30" spans="1:9" ht="30.75" customHeight="1">
      <c r="A30" s="111" t="s">
        <v>143</v>
      </c>
      <c r="B30" s="109" t="str">
        <f>9!B30</f>
        <v>Национальная оборона</v>
      </c>
      <c r="C30" s="27" t="s">
        <v>89</v>
      </c>
      <c r="D30" s="82" t="str">
        <f>9!C30</f>
        <v>02</v>
      </c>
      <c r="E30" s="82"/>
      <c r="F30" s="82"/>
      <c r="G30" s="82"/>
      <c r="H30" s="82"/>
      <c r="I30" s="82">
        <f>9!H30</f>
        <v>68.8</v>
      </c>
    </row>
    <row r="31" spans="1:9" ht="24.75" customHeight="1">
      <c r="A31" s="105"/>
      <c r="B31" s="109" t="str">
        <f>9!B31</f>
        <v>Мобилизационная и вневойсковая подготовка</v>
      </c>
      <c r="C31" s="27" t="s">
        <v>89</v>
      </c>
      <c r="D31" s="83" t="str">
        <f>9!C31</f>
        <v>02</v>
      </c>
      <c r="E31" s="83" t="str">
        <f>9!D31</f>
        <v>03</v>
      </c>
      <c r="F31" s="83"/>
      <c r="G31" s="83"/>
      <c r="H31" s="82"/>
      <c r="I31" s="83">
        <f>9!H31</f>
        <v>68.8</v>
      </c>
    </row>
    <row r="32" spans="1:9" ht="33.75" customHeight="1">
      <c r="A32" s="110"/>
      <c r="B32" s="106" t="str">
        <f>9!B32</f>
        <v>Непрограммные направления деятельности</v>
      </c>
      <c r="C32" s="27" t="s">
        <v>89</v>
      </c>
      <c r="D32" s="83" t="str">
        <f>9!C32</f>
        <v>02</v>
      </c>
      <c r="E32" s="83" t="str">
        <f>9!D32</f>
        <v>03</v>
      </c>
      <c r="F32" s="83" t="str">
        <f>9!E32</f>
        <v>9900000000</v>
      </c>
      <c r="G32" s="83"/>
      <c r="H32" s="82"/>
      <c r="I32" s="83">
        <f>9!H32</f>
        <v>68.8</v>
      </c>
    </row>
    <row r="33" spans="1:9" ht="60" customHeight="1">
      <c r="A33" s="110"/>
      <c r="B33" s="106" t="str">
        <f>9!B33</f>
        <v>Субвенции на осуществление первичного воинского учета на территориях, где отсутствуют военные комиссариаты</v>
      </c>
      <c r="C33" s="27" t="s">
        <v>89</v>
      </c>
      <c r="D33" s="83" t="str">
        <f>9!C33</f>
        <v>02</v>
      </c>
      <c r="E33" s="83" t="str">
        <f>9!D33</f>
        <v>03</v>
      </c>
      <c r="F33" s="83" t="str">
        <f>9!E33</f>
        <v>9900051180</v>
      </c>
      <c r="G33" s="83"/>
      <c r="H33" s="82"/>
      <c r="I33" s="83">
        <f>9!H33</f>
        <v>68.8</v>
      </c>
    </row>
    <row r="34" spans="1:9" ht="45" customHeight="1">
      <c r="A34" s="110"/>
      <c r="B34" s="106" t="str">
        <f>9!B34</f>
        <v>Фонд оплаты труда государственных (муниципальных) органов</v>
      </c>
      <c r="C34" s="27" t="s">
        <v>89</v>
      </c>
      <c r="D34" s="83" t="str">
        <f>9!C34</f>
        <v>02</v>
      </c>
      <c r="E34" s="83" t="str">
        <f>9!D34</f>
        <v>03</v>
      </c>
      <c r="F34" s="83" t="str">
        <f>9!E34</f>
        <v>9900051180</v>
      </c>
      <c r="G34" s="83" t="str">
        <f>9!F34</f>
        <v>121</v>
      </c>
      <c r="H34" s="82"/>
      <c r="I34" s="83">
        <f>9!H34</f>
        <v>49.8</v>
      </c>
    </row>
    <row r="35" spans="1:9" ht="84.75" customHeight="1">
      <c r="A35" s="110"/>
      <c r="B35" s="106" t="str">
        <f>9!B35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C35" s="27" t="s">
        <v>89</v>
      </c>
      <c r="D35" s="83" t="str">
        <f>9!C35</f>
        <v>02</v>
      </c>
      <c r="E35" s="83" t="str">
        <f>9!D35</f>
        <v>03</v>
      </c>
      <c r="F35" s="83" t="str">
        <f>9!E35</f>
        <v>9900051180</v>
      </c>
      <c r="G35" s="83" t="str">
        <f>9!F35</f>
        <v>129</v>
      </c>
      <c r="H35" s="82"/>
      <c r="I35" s="83">
        <f>9!H35</f>
        <v>15</v>
      </c>
    </row>
    <row r="36" spans="1:9" ht="74.25" customHeight="1">
      <c r="A36" s="110"/>
      <c r="B36" s="106" t="str">
        <f>9!B36</f>
        <v>Прочая закупка товаров, работ и услуг для обеспечения государственных (муниципальных) нужд</v>
      </c>
      <c r="C36" s="27" t="s">
        <v>89</v>
      </c>
      <c r="D36" s="83" t="str">
        <f>9!C36</f>
        <v>02</v>
      </c>
      <c r="E36" s="83" t="str">
        <f>9!D36</f>
        <v>03</v>
      </c>
      <c r="F36" s="83" t="str">
        <f>9!E36</f>
        <v>9900051180</v>
      </c>
      <c r="G36" s="83" t="str">
        <f>9!F36</f>
        <v>244</v>
      </c>
      <c r="H36" s="82"/>
      <c r="I36" s="83">
        <f>9!H36</f>
        <v>4</v>
      </c>
    </row>
    <row r="37" spans="1:9" ht="24.75" customHeight="1">
      <c r="A37" s="108" t="s">
        <v>144</v>
      </c>
      <c r="B37" s="109" t="str">
        <f>9!B37</f>
        <v>Национальная безопасность и правоохранительная деятельность</v>
      </c>
      <c r="C37" s="92" t="s">
        <v>89</v>
      </c>
      <c r="D37" s="82" t="str">
        <f>9!C37</f>
        <v>03</v>
      </c>
      <c r="E37" s="82"/>
      <c r="F37" s="82"/>
      <c r="G37" s="82"/>
      <c r="H37" s="82"/>
      <c r="I37" s="82">
        <f>9!H37</f>
        <v>27</v>
      </c>
    </row>
    <row r="38" spans="1:9" ht="30.75" customHeight="1">
      <c r="A38" s="107"/>
      <c r="B38" s="109" t="str">
        <f>9!B38</f>
        <v>Обеспечение пожарной безопасности</v>
      </c>
      <c r="C38" s="93" t="s">
        <v>89</v>
      </c>
      <c r="D38" s="83" t="str">
        <f>9!C38</f>
        <v>03</v>
      </c>
      <c r="E38" s="83" t="str">
        <f>9!D38</f>
        <v>10</v>
      </c>
      <c r="F38" s="83"/>
      <c r="G38" s="83"/>
      <c r="H38" s="82"/>
      <c r="I38" s="83">
        <f>9!H38</f>
        <v>27</v>
      </c>
    </row>
    <row r="39" spans="1:9" ht="75" customHeight="1">
      <c r="A39" s="107"/>
      <c r="B39" s="106" t="str">
        <f>9!B39</f>
        <v> Муниципальная программа "Комплексное развитие территории сельского поселения МО "Уйменское сельское поселение" на 2019-2024 гг."</v>
      </c>
      <c r="C39" s="93" t="s">
        <v>89</v>
      </c>
      <c r="D39" s="83" t="str">
        <f>9!C39</f>
        <v>03</v>
      </c>
      <c r="E39" s="83" t="str">
        <f>9!D39</f>
        <v>10</v>
      </c>
      <c r="F39" s="83" t="str">
        <f>9!E39</f>
        <v>0100000000</v>
      </c>
      <c r="G39" s="83"/>
      <c r="H39" s="82"/>
      <c r="I39" s="83">
        <f>9!H39</f>
        <v>27</v>
      </c>
    </row>
    <row r="40" spans="1:9" ht="48" customHeight="1">
      <c r="A40" s="107"/>
      <c r="B40" s="106" t="str">
        <f>9!B40</f>
        <v>Подпрограмма "Устойчивое развитие систем жизнеобеспечения"</v>
      </c>
      <c r="C40" s="93" t="s">
        <v>89</v>
      </c>
      <c r="D40" s="83" t="str">
        <f>9!C40</f>
        <v>03</v>
      </c>
      <c r="E40" s="83" t="str">
        <f>9!D40</f>
        <v>10</v>
      </c>
      <c r="F40" s="83" t="str">
        <f>9!E40</f>
        <v>0110000000</v>
      </c>
      <c r="G40" s="83"/>
      <c r="H40" s="82"/>
      <c r="I40" s="83">
        <f>9!H40</f>
        <v>27</v>
      </c>
    </row>
    <row r="41" spans="1:9" ht="45.75" customHeight="1">
      <c r="A41" s="107"/>
      <c r="B41" s="106" t="str">
        <f>9!B41</f>
        <v>Основное мероприятие: "Обеспечение безопасности населения"</v>
      </c>
      <c r="C41" s="93" t="s">
        <v>89</v>
      </c>
      <c r="D41" s="83" t="str">
        <f>9!C41</f>
        <v>03</v>
      </c>
      <c r="E41" s="83" t="str">
        <f>9!D41</f>
        <v>10</v>
      </c>
      <c r="F41" s="83" t="str">
        <f>9!E41</f>
        <v>0110100190</v>
      </c>
      <c r="G41" s="83"/>
      <c r="H41" s="82"/>
      <c r="I41" s="83">
        <f>9!H41</f>
        <v>27</v>
      </c>
    </row>
    <row r="42" spans="1:9" ht="58.5" customHeight="1">
      <c r="A42" s="107"/>
      <c r="B42" s="106" t="str">
        <f>9!B42</f>
        <v>Прочая закупка товаров, работ и услуг для обеспечения государственных (муниципальных) нужд</v>
      </c>
      <c r="C42" s="93" t="s">
        <v>89</v>
      </c>
      <c r="D42" s="83" t="str">
        <f>9!C42</f>
        <v>03</v>
      </c>
      <c r="E42" s="83" t="str">
        <f>9!D42</f>
        <v>10</v>
      </c>
      <c r="F42" s="83" t="str">
        <f>9!E42</f>
        <v>0110100190</v>
      </c>
      <c r="G42" s="83" t="str">
        <f>9!F42</f>
        <v>244</v>
      </c>
      <c r="H42" s="83" t="str">
        <f>9!G42</f>
        <v>+10</v>
      </c>
      <c r="I42" s="83">
        <f>9!H42</f>
        <v>27</v>
      </c>
    </row>
    <row r="43" spans="1:9" ht="31.5" customHeight="1">
      <c r="A43" s="76" t="s">
        <v>94</v>
      </c>
      <c r="B43" s="109" t="str">
        <f>9!B43</f>
        <v>Национальная экономика </v>
      </c>
      <c r="C43" s="60" t="s">
        <v>89</v>
      </c>
      <c r="D43" s="82" t="str">
        <f>9!C43</f>
        <v>04</v>
      </c>
      <c r="E43" s="82"/>
      <c r="F43" s="82"/>
      <c r="G43" s="82"/>
      <c r="H43" s="82"/>
      <c r="I43" s="82">
        <f>9!H43</f>
        <v>451.75</v>
      </c>
    </row>
    <row r="44" spans="1:9" ht="26.25" customHeight="1">
      <c r="A44" s="105"/>
      <c r="B44" s="109" t="str">
        <f>9!B44</f>
        <v>Дорожное хозяйство (дорожные фонды)</v>
      </c>
      <c r="C44" s="27" t="s">
        <v>89</v>
      </c>
      <c r="D44" s="82" t="str">
        <f>9!C44</f>
        <v>04</v>
      </c>
      <c r="E44" s="82" t="str">
        <f>9!D44</f>
        <v>09</v>
      </c>
      <c r="F44" s="82"/>
      <c r="G44" s="82"/>
      <c r="H44" s="82"/>
      <c r="I44" s="83">
        <f>9!H44</f>
        <v>451.65</v>
      </c>
    </row>
    <row r="45" spans="1:9" ht="83.25" customHeight="1">
      <c r="A45" s="110"/>
      <c r="B45" s="106" t="str">
        <f>9!B45</f>
        <v>Муниципальная программа "Комплексное развитие территории сельского поселения МО "Уйменское сельское поселение" на 2019-2024 гг."</v>
      </c>
      <c r="C45" s="27" t="s">
        <v>89</v>
      </c>
      <c r="D45" s="83" t="str">
        <f>9!C45</f>
        <v>04</v>
      </c>
      <c r="E45" s="83" t="str">
        <f>9!D45</f>
        <v>09</v>
      </c>
      <c r="F45" s="83" t="str">
        <f>9!E45</f>
        <v>0000000000</v>
      </c>
      <c r="G45" s="83"/>
      <c r="H45" s="82"/>
      <c r="I45" s="83">
        <f>9!H45</f>
        <v>451.65</v>
      </c>
    </row>
    <row r="46" spans="1:9" ht="47.25" customHeight="1">
      <c r="A46" s="110"/>
      <c r="B46" s="106" t="str">
        <f>9!B46</f>
        <v>Подпрограмма "Устойчивое развитие систем жизнеобеспечения"</v>
      </c>
      <c r="C46" s="27" t="s">
        <v>89</v>
      </c>
      <c r="D46" s="83" t="str">
        <f>9!C46</f>
        <v>04</v>
      </c>
      <c r="E46" s="83" t="str">
        <f>9!D46</f>
        <v>09</v>
      </c>
      <c r="F46" s="83" t="str">
        <f>9!E46</f>
        <v>0100000000</v>
      </c>
      <c r="G46" s="83"/>
      <c r="H46" s="82"/>
      <c r="I46" s="83">
        <f>9!H46</f>
        <v>451.65</v>
      </c>
    </row>
    <row r="47" spans="1:9" ht="51" customHeight="1">
      <c r="A47" s="110"/>
      <c r="B47" s="106" t="str">
        <f>9!B47</f>
        <v>Основное мероприятие: "Сохранение и развитие автомобильных дорог в поселении"</v>
      </c>
      <c r="C47" s="27" t="s">
        <v>89</v>
      </c>
      <c r="D47" s="83" t="str">
        <f>9!C47</f>
        <v>04</v>
      </c>
      <c r="E47" s="83" t="str">
        <f>9!D47</f>
        <v>09</v>
      </c>
      <c r="F47" s="83" t="str">
        <f>9!E47</f>
        <v>0110200Д00</v>
      </c>
      <c r="G47" s="83"/>
      <c r="H47" s="82"/>
      <c r="I47" s="83">
        <f>9!H47</f>
        <v>451.65</v>
      </c>
    </row>
    <row r="48" spans="1:9" ht="30.75" customHeight="1">
      <c r="A48" s="110"/>
      <c r="B48" s="106" t="str">
        <f>9!B48</f>
        <v>Прочая закупка товаров, работ и услуг</v>
      </c>
      <c r="C48" s="27" t="s">
        <v>89</v>
      </c>
      <c r="D48" s="83" t="str">
        <f>9!C48</f>
        <v>04</v>
      </c>
      <c r="E48" s="83" t="str">
        <f>9!D48</f>
        <v>09</v>
      </c>
      <c r="F48" s="83" t="str">
        <f>9!E48</f>
        <v>0110200Д00</v>
      </c>
      <c r="G48" s="83" t="str">
        <f>9!F48</f>
        <v>244</v>
      </c>
      <c r="H48" s="83" t="str">
        <f>9!G48</f>
        <v>+19,87</v>
      </c>
      <c r="I48" s="83">
        <f>9!H48</f>
        <v>408.15</v>
      </c>
    </row>
    <row r="49" spans="1:9" ht="30.75" customHeight="1">
      <c r="A49" s="110"/>
      <c r="B49" s="106" t="str">
        <f>9!B49</f>
        <v>Закупка энергетических ресурсов</v>
      </c>
      <c r="C49" s="27" t="s">
        <v>89</v>
      </c>
      <c r="D49" s="83" t="str">
        <f>9!C49</f>
        <v>04</v>
      </c>
      <c r="E49" s="83" t="str">
        <f>9!D49</f>
        <v>09</v>
      </c>
      <c r="F49" s="83" t="str">
        <f>9!E49</f>
        <v>0110200Д00</v>
      </c>
      <c r="G49" s="83" t="str">
        <f>9!F49</f>
        <v>247</v>
      </c>
      <c r="H49" s="83" t="str">
        <f>9!G49</f>
        <v>+16</v>
      </c>
      <c r="I49" s="83">
        <f>9!H49</f>
        <v>43.5</v>
      </c>
    </row>
    <row r="50" spans="1:9" ht="36.75" customHeight="1">
      <c r="A50" s="105" t="s">
        <v>145</v>
      </c>
      <c r="B50" s="109" t="str">
        <f>9!B50</f>
        <v>Другие вопросы в области национальной экономики</v>
      </c>
      <c r="C50" s="27" t="s">
        <v>89</v>
      </c>
      <c r="D50" s="82" t="str">
        <f>9!C50</f>
        <v>04</v>
      </c>
      <c r="E50" s="82" t="str">
        <f>9!D50</f>
        <v>12</v>
      </c>
      <c r="F50" s="82" t="str">
        <f>9!E50</f>
        <v>0100000000</v>
      </c>
      <c r="G50" s="82"/>
      <c r="H50" s="82"/>
      <c r="I50" s="82">
        <f>9!H50</f>
        <v>0.1</v>
      </c>
    </row>
    <row r="51" spans="1:9" ht="77.25" customHeight="1">
      <c r="A51" s="110"/>
      <c r="B51" s="106" t="str">
        <f>9!B51</f>
        <v>Муниципальная программа "Комплексное развитие территории сельского поселения МО "Уйменское сельское поселение" на 2019-2024 гг."</v>
      </c>
      <c r="C51" s="27" t="s">
        <v>89</v>
      </c>
      <c r="D51" s="83" t="str">
        <f>9!C51</f>
        <v>04</v>
      </c>
      <c r="E51" s="83" t="str">
        <f>9!D51</f>
        <v>12</v>
      </c>
      <c r="F51" s="83" t="str">
        <f>9!E51</f>
        <v>0000000000</v>
      </c>
      <c r="G51" s="83"/>
      <c r="H51" s="82"/>
      <c r="I51" s="83">
        <f>9!H51</f>
        <v>0.1</v>
      </c>
    </row>
    <row r="52" spans="1:9" ht="50.25" customHeight="1">
      <c r="A52" s="110"/>
      <c r="B52" s="106" t="str">
        <f>9!B52</f>
        <v>Подпрограмма "Устойчивое развитие систем жизнеобеспечения"</v>
      </c>
      <c r="C52" s="27" t="s">
        <v>89</v>
      </c>
      <c r="D52" s="83" t="str">
        <f>9!C52</f>
        <v>04</v>
      </c>
      <c r="E52" s="83" t="str">
        <f>9!D52</f>
        <v>12</v>
      </c>
      <c r="F52" s="83" t="str">
        <f>9!E52</f>
        <v>0100000000</v>
      </c>
      <c r="G52" s="83"/>
      <c r="H52" s="82"/>
      <c r="I52" s="83">
        <f>9!H52</f>
        <v>0.1</v>
      </c>
    </row>
    <row r="53" spans="1:9" ht="41.25" customHeight="1">
      <c r="A53" s="110"/>
      <c r="B53" s="106" t="str">
        <f>9!B53</f>
        <v>Основное мероприятие "Развитие реального сектора экономики"</v>
      </c>
      <c r="C53" s="27" t="s">
        <v>89</v>
      </c>
      <c r="D53" s="83" t="str">
        <f>9!C53</f>
        <v>04</v>
      </c>
      <c r="E53" s="83" t="str">
        <f>9!D53</f>
        <v>12</v>
      </c>
      <c r="F53" s="83" t="str">
        <f>9!E53</f>
        <v>0110200190</v>
      </c>
      <c r="G53" s="83"/>
      <c r="H53" s="82"/>
      <c r="I53" s="83">
        <f>9!H53</f>
        <v>0.1</v>
      </c>
    </row>
    <row r="54" spans="1:9" ht="31.5" customHeight="1">
      <c r="A54" s="112"/>
      <c r="B54" s="106" t="str">
        <f>9!B54</f>
        <v>Иные межбюджетные трансферты</v>
      </c>
      <c r="C54" s="27" t="s">
        <v>89</v>
      </c>
      <c r="D54" s="83" t="str">
        <f>9!C54</f>
        <v>04</v>
      </c>
      <c r="E54" s="83" t="str">
        <f>9!D54</f>
        <v>12</v>
      </c>
      <c r="F54" s="83" t="str">
        <f>9!E54</f>
        <v>0110200190</v>
      </c>
      <c r="G54" s="83" t="str">
        <f>9!F54</f>
        <v>540</v>
      </c>
      <c r="H54" s="82"/>
      <c r="I54" s="83">
        <f>9!H54</f>
        <v>0.1</v>
      </c>
    </row>
    <row r="55" spans="1:9" ht="31.5" customHeight="1">
      <c r="A55" s="113" t="s">
        <v>146</v>
      </c>
      <c r="B55" s="109" t="str">
        <f>9!B55</f>
        <v>Жилищно-коммунальное хозяйство</v>
      </c>
      <c r="C55" s="27" t="s">
        <v>89</v>
      </c>
      <c r="D55" s="82" t="str">
        <f>9!C55</f>
        <v>05</v>
      </c>
      <c r="E55" s="82"/>
      <c r="F55" s="82"/>
      <c r="G55" s="82"/>
      <c r="H55" s="82"/>
      <c r="I55" s="82">
        <f>9!H55</f>
        <v>15.5</v>
      </c>
    </row>
    <row r="56" spans="1:9" ht="31.5" customHeight="1">
      <c r="A56" s="112"/>
      <c r="B56" s="109" t="str">
        <f>9!B56</f>
        <v>Благоустройство</v>
      </c>
      <c r="C56" s="27" t="s">
        <v>89</v>
      </c>
      <c r="D56" s="83" t="str">
        <f>9!C56</f>
        <v>05</v>
      </c>
      <c r="E56" s="83" t="str">
        <f>9!D56</f>
        <v>03</v>
      </c>
      <c r="F56" s="83"/>
      <c r="G56" s="83"/>
      <c r="H56" s="82"/>
      <c r="I56" s="83">
        <f>9!H56</f>
        <v>15.5</v>
      </c>
    </row>
    <row r="57" spans="1:9" ht="70.5" customHeight="1">
      <c r="A57" s="112"/>
      <c r="B57" s="106" t="str">
        <f>9!B57</f>
        <v>Муниципальная программа "Комплексное развитие территории сельского поселения МО "Уйменское сельское поселение" на 2019-2024 гг."</v>
      </c>
      <c r="C57" s="27" t="s">
        <v>89</v>
      </c>
      <c r="D57" s="83" t="str">
        <f>9!C57</f>
        <v>05</v>
      </c>
      <c r="E57" s="83" t="str">
        <f>9!D57</f>
        <v>03</v>
      </c>
      <c r="F57" s="83" t="str">
        <f>9!E57</f>
        <v>0000000000</v>
      </c>
      <c r="G57" s="83"/>
      <c r="H57" s="82"/>
      <c r="I57" s="83">
        <f>9!H57</f>
        <v>15.5</v>
      </c>
    </row>
    <row r="58" spans="1:9" ht="44.25" customHeight="1">
      <c r="A58" s="112"/>
      <c r="B58" s="106" t="str">
        <f>9!B58</f>
        <v>Подпрограмма "Устойчивое развитие систем жизнеобеспечения"</v>
      </c>
      <c r="C58" s="27" t="s">
        <v>89</v>
      </c>
      <c r="D58" s="83" t="str">
        <f>9!C58</f>
        <v>05</v>
      </c>
      <c r="E58" s="83" t="str">
        <f>9!D58</f>
        <v>03</v>
      </c>
      <c r="F58" s="83" t="str">
        <f>9!E58</f>
        <v>010000000</v>
      </c>
      <c r="G58" s="83"/>
      <c r="H58" s="82"/>
      <c r="I58" s="83">
        <f>9!H58</f>
        <v>15.5</v>
      </c>
    </row>
    <row r="59" spans="1:9" ht="44.25" customHeight="1">
      <c r="A59" s="112"/>
      <c r="B59" s="106" t="str">
        <f>9!B59</f>
        <v>Основное мероприятие "Повышение уровня благоустройства территорий"</v>
      </c>
      <c r="C59" s="27" t="s">
        <v>89</v>
      </c>
      <c r="D59" s="83" t="str">
        <f>9!C59</f>
        <v>05</v>
      </c>
      <c r="E59" s="83" t="str">
        <f>9!D59</f>
        <v>03</v>
      </c>
      <c r="F59" s="83" t="str">
        <f>9!E59</f>
        <v>0110000000</v>
      </c>
      <c r="G59" s="83"/>
      <c r="H59" s="82"/>
      <c r="I59" s="83">
        <f>9!H59</f>
        <v>15.5</v>
      </c>
    </row>
    <row r="60" spans="1:9" ht="62.25" customHeight="1">
      <c r="A60" s="112"/>
      <c r="B60" s="106" t="str">
        <f>9!B60</f>
        <v>Прочая закупка товаров, работ и услуг для обеспечения государственных (муниципальных) нужд</v>
      </c>
      <c r="C60" s="27" t="s">
        <v>89</v>
      </c>
      <c r="D60" s="83" t="str">
        <f>9!C60</f>
        <v>05</v>
      </c>
      <c r="E60" s="83" t="str">
        <f>9!D60</f>
        <v>03</v>
      </c>
      <c r="F60" s="83" t="str">
        <f>9!E60</f>
        <v>0110300190</v>
      </c>
      <c r="G60" s="83" t="str">
        <f>9!F60</f>
        <v>244</v>
      </c>
      <c r="H60" s="82"/>
      <c r="I60" s="83">
        <f>9!H60</f>
        <v>5</v>
      </c>
    </row>
    <row r="61" spans="1:9" ht="62.25" customHeight="1">
      <c r="A61" s="112"/>
      <c r="B61" s="106" t="str">
        <f>9!B61</f>
        <v>Содержание (мест) площадок накопления ТКО</v>
      </c>
      <c r="C61" s="27" t="s">
        <v>89</v>
      </c>
      <c r="D61" s="83" t="str">
        <f>9!C61</f>
        <v>05</v>
      </c>
      <c r="E61" s="83" t="str">
        <f>9!D61</f>
        <v>03</v>
      </c>
      <c r="F61" s="83" t="str">
        <f>9!E61</f>
        <v>0110305013</v>
      </c>
      <c r="G61" s="83"/>
      <c r="H61" s="83"/>
      <c r="I61" s="83">
        <f>9!H61</f>
        <v>10.5</v>
      </c>
    </row>
    <row r="62" spans="1:9" ht="62.25" customHeight="1">
      <c r="A62" s="112"/>
      <c r="B62" s="106" t="str">
        <f>9!B62</f>
        <v>Прочая закупка товаров, работ и услуг для обеспечения государственных (муниципальных) нужд</v>
      </c>
      <c r="C62" s="27" t="s">
        <v>89</v>
      </c>
      <c r="D62" s="83" t="str">
        <f>9!C62</f>
        <v>05</v>
      </c>
      <c r="E62" s="83" t="str">
        <f>9!D62</f>
        <v>03</v>
      </c>
      <c r="F62" s="83" t="str">
        <f>9!E62</f>
        <v>0110305013</v>
      </c>
      <c r="G62" s="83" t="str">
        <f>9!F62</f>
        <v>244</v>
      </c>
      <c r="H62" s="27" t="s">
        <v>201</v>
      </c>
      <c r="I62" s="83">
        <f>9!H62</f>
        <v>10.5</v>
      </c>
    </row>
    <row r="63" spans="1:9" ht="31.5" customHeight="1">
      <c r="A63" s="113" t="s">
        <v>150</v>
      </c>
      <c r="B63" s="109" t="str">
        <f>9!B63</f>
        <v>Физическая культура испорт</v>
      </c>
      <c r="C63" s="27" t="s">
        <v>89</v>
      </c>
      <c r="D63" s="82" t="str">
        <f>9!C63</f>
        <v>11</v>
      </c>
      <c r="E63" s="82"/>
      <c r="F63" s="82"/>
      <c r="G63" s="82"/>
      <c r="H63" s="82"/>
      <c r="I63" s="82">
        <f>9!H63</f>
        <v>295.93</v>
      </c>
    </row>
    <row r="64" spans="1:9" ht="36" customHeight="1">
      <c r="A64" s="112"/>
      <c r="B64" s="109" t="str">
        <f>9!B64</f>
        <v>Другие вопросы в области физической культуры и спорта</v>
      </c>
      <c r="C64" s="27" t="s">
        <v>89</v>
      </c>
      <c r="D64" s="83" t="str">
        <f>9!C64</f>
        <v>11</v>
      </c>
      <c r="E64" s="83" t="str">
        <f>9!D64</f>
        <v>05</v>
      </c>
      <c r="F64" s="83"/>
      <c r="G64" s="83"/>
      <c r="H64" s="82"/>
      <c r="I64" s="83">
        <f>9!H64</f>
        <v>295.93</v>
      </c>
    </row>
    <row r="65" spans="1:9" ht="75.75" customHeight="1">
      <c r="A65" s="112"/>
      <c r="B65" s="106" t="str">
        <f>9!B65</f>
        <v>Муниципальная программа "Комплексное развитие территории сельского поселения МО "Уйменское сельское поселение" на 2019-2024 гг."</v>
      </c>
      <c r="C65" s="27" t="s">
        <v>89</v>
      </c>
      <c r="D65" s="83" t="str">
        <f>9!C65</f>
        <v>11</v>
      </c>
      <c r="E65" s="83" t="str">
        <f>9!D65</f>
        <v>05</v>
      </c>
      <c r="F65" s="83" t="str">
        <f>9!E65</f>
        <v>0000000000</v>
      </c>
      <c r="G65" s="83"/>
      <c r="H65" s="82"/>
      <c r="I65" s="83">
        <f>9!H65</f>
        <v>295.93</v>
      </c>
    </row>
    <row r="66" spans="1:9" ht="54" customHeight="1">
      <c r="A66" s="112"/>
      <c r="B66" s="106" t="str">
        <f>9!B66</f>
        <v>Подпрограмма "Устойчивое развитие систем жизнеобеспечения"</v>
      </c>
      <c r="C66" s="27" t="s">
        <v>89</v>
      </c>
      <c r="D66" s="83" t="str">
        <f>9!C66</f>
        <v>11</v>
      </c>
      <c r="E66" s="83" t="str">
        <f>9!D66</f>
        <v>05</v>
      </c>
      <c r="F66" s="83" t="str">
        <f>9!E66</f>
        <v>0100000000</v>
      </c>
      <c r="G66" s="83"/>
      <c r="H66" s="82"/>
      <c r="I66" s="83">
        <f>9!H66</f>
        <v>295.93</v>
      </c>
    </row>
    <row r="67" spans="1:9" ht="55.5" customHeight="1">
      <c r="A67" s="112"/>
      <c r="B67" s="106" t="str">
        <f>9!B67</f>
        <v>Основное мероприятие: "Развитие физической культуры и спорта"</v>
      </c>
      <c r="C67" s="27" t="s">
        <v>89</v>
      </c>
      <c r="D67" s="83" t="str">
        <f>9!C67</f>
        <v>11</v>
      </c>
      <c r="E67" s="83" t="str">
        <f>9!D67</f>
        <v>05</v>
      </c>
      <c r="F67" s="83" t="str">
        <f>9!E67</f>
        <v>012000000</v>
      </c>
      <c r="G67" s="83"/>
      <c r="H67" s="82"/>
      <c r="I67" s="83">
        <f>9!H67</f>
        <v>295.93</v>
      </c>
    </row>
    <row r="68" spans="1:9" ht="66.75" customHeight="1">
      <c r="A68" s="112"/>
      <c r="B68" s="106" t="str">
        <f>9!B68</f>
        <v>Прочая закупка товаров, работ и услуг для обеспечения государственных (муниципальных) нужд</v>
      </c>
      <c r="C68" s="27" t="s">
        <v>89</v>
      </c>
      <c r="D68" s="83" t="str">
        <f>9!C68</f>
        <v>11</v>
      </c>
      <c r="E68" s="83" t="str">
        <f>9!D68</f>
        <v>05</v>
      </c>
      <c r="F68" s="83" t="str">
        <f>9!E68</f>
        <v>0120300190</v>
      </c>
      <c r="G68" s="83" t="str">
        <f>9!F68</f>
        <v>244</v>
      </c>
      <c r="H68" s="83" t="str">
        <f>9!G68</f>
        <v>+263,93</v>
      </c>
      <c r="I68" s="83">
        <f>9!H68</f>
        <v>293.93</v>
      </c>
    </row>
    <row r="69" spans="1:9" ht="66.75" customHeight="1">
      <c r="A69" s="112"/>
      <c r="B69" s="106" t="str">
        <f>9!B69</f>
        <v>Закупка энергетических ресурсов</v>
      </c>
      <c r="C69" s="27" t="s">
        <v>89</v>
      </c>
      <c r="D69" s="83" t="str">
        <f>9!C69</f>
        <v>11</v>
      </c>
      <c r="E69" s="83" t="str">
        <f>9!D69</f>
        <v>05</v>
      </c>
      <c r="F69" s="83" t="str">
        <f>9!E69</f>
        <v>0120300190</v>
      </c>
      <c r="G69" s="83" t="str">
        <f>9!F69</f>
        <v>247</v>
      </c>
      <c r="H69" s="82"/>
      <c r="I69" s="83">
        <f>9!H69</f>
        <v>2</v>
      </c>
    </row>
    <row r="70" spans="1:9" s="16" customFormat="1" ht="31.5" customHeight="1">
      <c r="A70" s="113"/>
      <c r="B70" s="109" t="str">
        <f>9!B70</f>
        <v>Условно утвержденные расходы</v>
      </c>
      <c r="C70" s="60" t="s">
        <v>89</v>
      </c>
      <c r="D70" s="82" t="str">
        <f>9!C70</f>
        <v>99</v>
      </c>
      <c r="E70" s="82" t="str">
        <f>9!D70</f>
        <v>99</v>
      </c>
      <c r="F70" s="82" t="str">
        <f>9!E70</f>
        <v>9990000</v>
      </c>
      <c r="G70" s="82" t="str">
        <f>9!F70</f>
        <v>999</v>
      </c>
      <c r="H70" s="82"/>
      <c r="I70" s="82">
        <f>9!H70</f>
        <v>0</v>
      </c>
    </row>
    <row r="71" spans="1:9" ht="31.5" customHeight="1">
      <c r="A71" s="179" t="str">
        <f>9!B71</f>
        <v>ВСЕГО РАСХОДОВ</v>
      </c>
      <c r="B71" s="180"/>
      <c r="C71" s="180"/>
      <c r="D71" s="180"/>
      <c r="E71" s="180"/>
      <c r="F71" s="180"/>
      <c r="G71" s="181"/>
      <c r="H71" s="82"/>
      <c r="I71" s="82">
        <f>9!H71</f>
        <v>2927.46</v>
      </c>
    </row>
  </sheetData>
  <sheetProtection/>
  <mergeCells count="3">
    <mergeCell ref="B2:I2"/>
    <mergeCell ref="F1:I1"/>
    <mergeCell ref="A71:G71"/>
  </mergeCells>
  <printOptions/>
  <pageMargins left="0.2755905511811024" right="0.1968503937007874" top="0.5511811023622047" bottom="0.3937007874015748" header="0.31496062992125984" footer="0.3937007874015748"/>
  <pageSetup fitToHeight="0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zoomScalePageLayoutView="0" workbookViewId="0" topLeftCell="A69">
      <selection activeCell="G75" sqref="G75"/>
    </sheetView>
  </sheetViews>
  <sheetFormatPr defaultColWidth="9.00390625" defaultRowHeight="12.75"/>
  <cols>
    <col min="1" max="1" width="45.125" style="0" customWidth="1"/>
    <col min="5" max="5" width="11.625" style="0" customWidth="1"/>
    <col min="7" max="7" width="15.125" style="0" customWidth="1"/>
  </cols>
  <sheetData>
    <row r="1" spans="1:11" ht="12.75" customHeight="1">
      <c r="A1" s="67"/>
      <c r="B1" s="67"/>
      <c r="C1" s="67"/>
      <c r="D1" s="67"/>
      <c r="E1" s="67"/>
      <c r="F1" s="183" t="s">
        <v>163</v>
      </c>
      <c r="G1" s="183"/>
      <c r="H1" s="183"/>
      <c r="I1" s="183"/>
      <c r="J1" s="183"/>
      <c r="K1" s="183"/>
    </row>
    <row r="2" spans="1:11" ht="12.75">
      <c r="A2" s="68"/>
      <c r="B2" s="68"/>
      <c r="C2" s="68"/>
      <c r="D2" s="69"/>
      <c r="E2" s="69"/>
      <c r="F2" s="183"/>
      <c r="G2" s="183"/>
      <c r="H2" s="183"/>
      <c r="I2" s="183"/>
      <c r="J2" s="183"/>
      <c r="K2" s="183"/>
    </row>
    <row r="3" spans="1:11" ht="12" customHeight="1">
      <c r="A3" s="68"/>
      <c r="B3" s="68"/>
      <c r="C3" s="68"/>
      <c r="D3" s="69"/>
      <c r="E3" s="69"/>
      <c r="F3" s="183"/>
      <c r="G3" s="183"/>
      <c r="H3" s="183"/>
      <c r="I3" s="183"/>
      <c r="J3" s="183"/>
      <c r="K3" s="183"/>
    </row>
    <row r="4" spans="1:11" ht="9" customHeight="1">
      <c r="A4" s="68"/>
      <c r="B4" s="68"/>
      <c r="C4" s="68"/>
      <c r="D4" s="69"/>
      <c r="E4" s="69"/>
      <c r="F4" s="183"/>
      <c r="G4" s="183"/>
      <c r="H4" s="183"/>
      <c r="I4" s="183"/>
      <c r="J4" s="183"/>
      <c r="K4" s="183"/>
    </row>
    <row r="5" spans="1:11" ht="13.5" customHeight="1">
      <c r="A5" s="68"/>
      <c r="B5" s="68"/>
      <c r="C5" s="68"/>
      <c r="D5" s="69"/>
      <c r="E5" s="69"/>
      <c r="F5" s="183"/>
      <c r="G5" s="183"/>
      <c r="H5" s="183"/>
      <c r="I5" s="183"/>
      <c r="J5" s="183"/>
      <c r="K5" s="183"/>
    </row>
    <row r="6" spans="1:11" ht="25.5" customHeight="1">
      <c r="A6" s="182" t="s">
        <v>164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</row>
    <row r="7" ht="13.5" thickBot="1"/>
    <row r="8" spans="1:11" ht="57">
      <c r="A8" s="36" t="s">
        <v>15</v>
      </c>
      <c r="B8" s="37" t="s">
        <v>82</v>
      </c>
      <c r="C8" s="37" t="s">
        <v>83</v>
      </c>
      <c r="D8" s="38" t="s">
        <v>84</v>
      </c>
      <c r="E8" s="38" t="s">
        <v>85</v>
      </c>
      <c r="F8" s="38" t="s">
        <v>86</v>
      </c>
      <c r="G8" s="39" t="s">
        <v>105</v>
      </c>
      <c r="H8" s="70" t="s">
        <v>108</v>
      </c>
      <c r="I8" s="70" t="s">
        <v>109</v>
      </c>
      <c r="J8" s="70" t="s">
        <v>110</v>
      </c>
      <c r="K8" s="70" t="s">
        <v>111</v>
      </c>
    </row>
    <row r="9" spans="1:11" ht="12.75">
      <c r="A9" s="41">
        <v>2</v>
      </c>
      <c r="B9" s="42" t="s">
        <v>20</v>
      </c>
      <c r="C9" s="42" t="s">
        <v>21</v>
      </c>
      <c r="D9" s="42" t="s">
        <v>22</v>
      </c>
      <c r="E9" s="42" t="s">
        <v>23</v>
      </c>
      <c r="F9" s="42" t="s">
        <v>24</v>
      </c>
      <c r="G9" s="43">
        <v>9</v>
      </c>
      <c r="H9" s="71"/>
      <c r="I9" s="71"/>
      <c r="J9" s="71"/>
      <c r="K9" s="71"/>
    </row>
    <row r="10" spans="1:11" ht="12.75">
      <c r="A10" s="73" t="str">
        <f>'11'!B7</f>
        <v>Общегосударственные вопросы</v>
      </c>
      <c r="B10" s="74" t="s">
        <v>89</v>
      </c>
      <c r="C10" s="45" t="str">
        <f>'11'!D7</f>
        <v>01</v>
      </c>
      <c r="D10" s="45"/>
      <c r="E10" s="45"/>
      <c r="F10" s="45"/>
      <c r="G10" s="45">
        <f>'11'!I7</f>
        <v>2068.48</v>
      </c>
      <c r="H10" s="75">
        <f>G10/4</f>
        <v>517.12</v>
      </c>
      <c r="I10" s="75">
        <f>G10/4</f>
        <v>517.12</v>
      </c>
      <c r="J10" s="75">
        <f>G10/4</f>
        <v>517.12</v>
      </c>
      <c r="K10" s="75">
        <f>G10/4</f>
        <v>517.12</v>
      </c>
    </row>
    <row r="11" spans="1:11" ht="40.5" customHeight="1">
      <c r="A11" s="73" t="str">
        <f>'11'!B8</f>
        <v>Функционирование высшего должностного лица субъекта Российской Федерации и муниципального образования</v>
      </c>
      <c r="B11" s="72" t="s">
        <v>89</v>
      </c>
      <c r="C11" s="45" t="str">
        <f>'11'!D8</f>
        <v>01</v>
      </c>
      <c r="D11" s="45" t="str">
        <f>'11'!E8</f>
        <v>02</v>
      </c>
      <c r="E11" s="45"/>
      <c r="F11" s="45"/>
      <c r="G11" s="45">
        <f>'11'!I8</f>
        <v>386.15</v>
      </c>
      <c r="H11" s="75">
        <f aca="true" t="shared" si="0" ref="H11:H73">G11/4</f>
        <v>96.5375</v>
      </c>
      <c r="I11" s="75">
        <f aca="true" t="shared" si="1" ref="I11:I73">G11/4</f>
        <v>96.5375</v>
      </c>
      <c r="J11" s="75">
        <f aca="true" t="shared" si="2" ref="J11:J73">G11/4</f>
        <v>96.5375</v>
      </c>
      <c r="K11" s="75">
        <f aca="true" t="shared" si="3" ref="K11:K73">G11/4</f>
        <v>96.5375</v>
      </c>
    </row>
    <row r="12" spans="1:11" ht="12.75">
      <c r="A12" s="73" t="str">
        <f>'11'!B9</f>
        <v>Непрограммные направления деятельности</v>
      </c>
      <c r="B12" s="74" t="s">
        <v>89</v>
      </c>
      <c r="C12" s="45" t="str">
        <f>'11'!D9</f>
        <v>01</v>
      </c>
      <c r="D12" s="45" t="str">
        <f>'11'!E9</f>
        <v>02</v>
      </c>
      <c r="E12" s="45" t="str">
        <f>'11'!F9</f>
        <v>9900000000</v>
      </c>
      <c r="F12" s="45"/>
      <c r="G12" s="45">
        <f>'11'!I9</f>
        <v>386.15</v>
      </c>
      <c r="H12" s="75">
        <f t="shared" si="0"/>
        <v>96.5375</v>
      </c>
      <c r="I12" s="75">
        <f t="shared" si="1"/>
        <v>96.5375</v>
      </c>
      <c r="J12" s="75">
        <f t="shared" si="2"/>
        <v>96.5375</v>
      </c>
      <c r="K12" s="75">
        <f t="shared" si="3"/>
        <v>96.5375</v>
      </c>
    </row>
    <row r="13" spans="1:11" ht="29.25" customHeight="1">
      <c r="A13" s="73" t="str">
        <f>'11'!B10</f>
        <v>Высшее должностное лицо сельского поселения и его заместители</v>
      </c>
      <c r="B13" s="72" t="s">
        <v>89</v>
      </c>
      <c r="C13" s="45" t="str">
        <f>'11'!D10</f>
        <v>01</v>
      </c>
      <c r="D13" s="45" t="str">
        <f>'11'!E10</f>
        <v>02</v>
      </c>
      <c r="E13" s="45" t="str">
        <f>'11'!F10</f>
        <v>9900001200</v>
      </c>
      <c r="F13" s="45"/>
      <c r="G13" s="45">
        <f>'11'!I10</f>
        <v>386.15</v>
      </c>
      <c r="H13" s="75">
        <f t="shared" si="0"/>
        <v>96.5375</v>
      </c>
      <c r="I13" s="75">
        <f t="shared" si="1"/>
        <v>96.5375</v>
      </c>
      <c r="J13" s="75">
        <f t="shared" si="2"/>
        <v>96.5375</v>
      </c>
      <c r="K13" s="75">
        <f t="shared" si="3"/>
        <v>96.5375</v>
      </c>
    </row>
    <row r="14" spans="1:11" ht="29.25" customHeight="1">
      <c r="A14" s="73" t="str">
        <f>'11'!B11</f>
        <v>Фонд оплаты труда государственных (муниципальных) органов</v>
      </c>
      <c r="B14" s="74" t="s">
        <v>89</v>
      </c>
      <c r="C14" s="45" t="str">
        <f>'11'!D11</f>
        <v>01</v>
      </c>
      <c r="D14" s="45" t="str">
        <f>'11'!E11</f>
        <v>02</v>
      </c>
      <c r="E14" s="45" t="str">
        <f>'11'!F11</f>
        <v>9900001200</v>
      </c>
      <c r="F14" s="45" t="str">
        <f>'11'!G11</f>
        <v>121</v>
      </c>
      <c r="G14" s="45">
        <f>'11'!I11</f>
        <v>296.58</v>
      </c>
      <c r="H14" s="75">
        <f t="shared" si="0"/>
        <v>74.145</v>
      </c>
      <c r="I14" s="75">
        <f t="shared" si="1"/>
        <v>74.145</v>
      </c>
      <c r="J14" s="75">
        <f t="shared" si="2"/>
        <v>74.145</v>
      </c>
      <c r="K14" s="75">
        <f t="shared" si="3"/>
        <v>74.145</v>
      </c>
    </row>
    <row r="15" spans="1:11" ht="44.25" customHeight="1">
      <c r="A15" s="73" t="str">
        <f>'11'!B12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B15" s="72" t="s">
        <v>89</v>
      </c>
      <c r="C15" s="45" t="str">
        <f>'11'!D12</f>
        <v>01</v>
      </c>
      <c r="D15" s="45" t="str">
        <f>'11'!E12</f>
        <v>02</v>
      </c>
      <c r="E15" s="45" t="str">
        <f>'11'!F12</f>
        <v>9900001200</v>
      </c>
      <c r="F15" s="45" t="str">
        <f>'11'!G12</f>
        <v>129</v>
      </c>
      <c r="G15" s="45">
        <f>'11'!I12</f>
        <v>89.57</v>
      </c>
      <c r="H15" s="75">
        <f t="shared" si="0"/>
        <v>22.3925</v>
      </c>
      <c r="I15" s="75">
        <f t="shared" si="1"/>
        <v>22.3925</v>
      </c>
      <c r="J15" s="75">
        <f t="shared" si="2"/>
        <v>22.3925</v>
      </c>
      <c r="K15" s="75">
        <f t="shared" si="3"/>
        <v>22.3925</v>
      </c>
    </row>
    <row r="16" spans="1:11" ht="54" customHeight="1">
      <c r="A16" s="73" t="str">
        <f>'11'!B13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6" s="74" t="s">
        <v>89</v>
      </c>
      <c r="C16" s="45" t="str">
        <f>'11'!D13</f>
        <v>01</v>
      </c>
      <c r="D16" s="45" t="str">
        <f>'11'!E13</f>
        <v>04</v>
      </c>
      <c r="E16" s="45"/>
      <c r="F16" s="45"/>
      <c r="G16" s="45">
        <f>'11'!I13</f>
        <v>1597.33</v>
      </c>
      <c r="H16" s="75">
        <f t="shared" si="0"/>
        <v>399.3325</v>
      </c>
      <c r="I16" s="75">
        <f t="shared" si="1"/>
        <v>399.3325</v>
      </c>
      <c r="J16" s="75">
        <f t="shared" si="2"/>
        <v>399.3325</v>
      </c>
      <c r="K16" s="75">
        <f t="shared" si="3"/>
        <v>399.3325</v>
      </c>
    </row>
    <row r="17" spans="1:11" ht="12.75">
      <c r="A17" s="73" t="str">
        <f>'11'!B14</f>
        <v>Непрограммные направления деятельности</v>
      </c>
      <c r="B17" s="72" t="s">
        <v>89</v>
      </c>
      <c r="C17" s="45" t="str">
        <f>'11'!D14</f>
        <v>01</v>
      </c>
      <c r="D17" s="45" t="str">
        <f>'11'!E14</f>
        <v>04</v>
      </c>
      <c r="E17" s="45" t="str">
        <f>'11'!F14</f>
        <v>9900000000</v>
      </c>
      <c r="F17" s="45"/>
      <c r="G17" s="45">
        <f>'11'!I14</f>
        <v>1597.33</v>
      </c>
      <c r="H17" s="75">
        <f t="shared" si="0"/>
        <v>399.3325</v>
      </c>
      <c r="I17" s="75">
        <f t="shared" si="1"/>
        <v>399.3325</v>
      </c>
      <c r="J17" s="75">
        <f t="shared" si="2"/>
        <v>399.3325</v>
      </c>
      <c r="K17" s="75">
        <f t="shared" si="3"/>
        <v>399.3325</v>
      </c>
    </row>
    <row r="18" spans="1:11" ht="29.25" customHeight="1">
      <c r="A18" s="73" t="str">
        <f>'11'!B15</f>
        <v>Материально-техническое обеспечение администрации сельского поселения</v>
      </c>
      <c r="B18" s="74" t="s">
        <v>89</v>
      </c>
      <c r="C18" s="45" t="str">
        <f>'11'!D15</f>
        <v>01</v>
      </c>
      <c r="D18" s="45" t="str">
        <f>'11'!E15</f>
        <v>04</v>
      </c>
      <c r="E18" s="45" t="str">
        <f>'11'!F15</f>
        <v>990А001190</v>
      </c>
      <c r="F18" s="45"/>
      <c r="G18" s="45">
        <f>'11'!I15</f>
        <v>1597.33</v>
      </c>
      <c r="H18" s="75">
        <f t="shared" si="0"/>
        <v>399.3325</v>
      </c>
      <c r="I18" s="75">
        <f t="shared" si="1"/>
        <v>399.3325</v>
      </c>
      <c r="J18" s="75">
        <f t="shared" si="2"/>
        <v>399.3325</v>
      </c>
      <c r="K18" s="75">
        <f t="shared" si="3"/>
        <v>399.3325</v>
      </c>
    </row>
    <row r="19" spans="1:11" ht="41.25" customHeight="1">
      <c r="A19" s="73" t="str">
        <f>'11'!B16</f>
        <v>Фонд оплаты труда государственных (муниципальных) органов и взносы по обязательному социальному страхованию</v>
      </c>
      <c r="B19" s="72" t="s">
        <v>89</v>
      </c>
      <c r="C19" s="45" t="str">
        <f>'11'!D16</f>
        <v>01</v>
      </c>
      <c r="D19" s="45" t="str">
        <f>'11'!E16</f>
        <v>04</v>
      </c>
      <c r="E19" s="45" t="str">
        <f>'11'!F16</f>
        <v>990А001190</v>
      </c>
      <c r="F19" s="45" t="str">
        <f>'11'!G16</f>
        <v>121</v>
      </c>
      <c r="G19" s="45">
        <f>'11'!I16</f>
        <v>568.64</v>
      </c>
      <c r="H19" s="75">
        <f t="shared" si="0"/>
        <v>142.16</v>
      </c>
      <c r="I19" s="75">
        <f t="shared" si="1"/>
        <v>142.16</v>
      </c>
      <c r="J19" s="75">
        <f t="shared" si="2"/>
        <v>142.16</v>
      </c>
      <c r="K19" s="75">
        <f t="shared" si="3"/>
        <v>142.16</v>
      </c>
    </row>
    <row r="20" spans="1:11" ht="51" customHeight="1">
      <c r="A20" s="73" t="str">
        <f>'11'!B17</f>
        <v>Фонд оплаты труда государственных (муниципальных) органов за счет межбюджетных трансфертов на повышение заработной платы</v>
      </c>
      <c r="B20" s="74" t="s">
        <v>89</v>
      </c>
      <c r="C20" s="45" t="str">
        <f>'11'!D17</f>
        <v>01</v>
      </c>
      <c r="D20" s="45" t="str">
        <f>'11'!E17</f>
        <v>04</v>
      </c>
      <c r="E20" s="45" t="str">
        <f>'11'!F17</f>
        <v>990А0S8500</v>
      </c>
      <c r="F20" s="73" t="str">
        <f>'11'!G17</f>
        <v>121</v>
      </c>
      <c r="G20" s="45">
        <f>'11'!I17</f>
        <v>333.15</v>
      </c>
      <c r="H20" s="75">
        <f t="shared" si="0"/>
        <v>83.2875</v>
      </c>
      <c r="I20" s="75">
        <f t="shared" si="1"/>
        <v>83.2875</v>
      </c>
      <c r="J20" s="75">
        <f t="shared" si="2"/>
        <v>83.2875</v>
      </c>
      <c r="K20" s="75">
        <f t="shared" si="3"/>
        <v>83.2875</v>
      </c>
    </row>
    <row r="21" spans="1:11" ht="55.5" customHeight="1">
      <c r="A21" s="73" t="str">
        <f>'11'!B18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B21" s="72" t="s">
        <v>89</v>
      </c>
      <c r="C21" s="45" t="str">
        <f>'11'!D18</f>
        <v>01</v>
      </c>
      <c r="D21" s="45" t="str">
        <f>'11'!E18</f>
        <v>04</v>
      </c>
      <c r="E21" s="45" t="str">
        <f>'11'!F18</f>
        <v>990А001190</v>
      </c>
      <c r="F21" s="45" t="str">
        <f>'11'!G18</f>
        <v>129</v>
      </c>
      <c r="G21" s="45">
        <f>'11'!I18</f>
        <v>264.47</v>
      </c>
      <c r="H21" s="75">
        <f t="shared" si="0"/>
        <v>66.1175</v>
      </c>
      <c r="I21" s="75">
        <f t="shared" si="1"/>
        <v>66.1175</v>
      </c>
      <c r="J21" s="75">
        <f t="shared" si="2"/>
        <v>66.1175</v>
      </c>
      <c r="K21" s="75">
        <f t="shared" si="3"/>
        <v>66.1175</v>
      </c>
    </row>
    <row r="22" spans="1:11" ht="55.5" customHeight="1">
      <c r="A22" s="73" t="str">
        <f>'11'!B19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B22" s="74" t="s">
        <v>89</v>
      </c>
      <c r="C22" s="45" t="str">
        <f>'11'!D19</f>
        <v>01</v>
      </c>
      <c r="D22" s="45" t="str">
        <f>'11'!E19</f>
        <v>04</v>
      </c>
      <c r="E22" s="45" t="str">
        <f>'11'!F19</f>
        <v>990А0S8500</v>
      </c>
      <c r="F22" s="45">
        <v>129</v>
      </c>
      <c r="G22" s="45">
        <f>'11'!I19</f>
        <v>44.63</v>
      </c>
      <c r="H22" s="75">
        <f t="shared" si="0"/>
        <v>11.1575</v>
      </c>
      <c r="I22" s="75">
        <f t="shared" si="1"/>
        <v>11.1575</v>
      </c>
      <c r="J22" s="75">
        <f t="shared" si="2"/>
        <v>11.1575</v>
      </c>
      <c r="K22" s="75">
        <f t="shared" si="3"/>
        <v>11.1575</v>
      </c>
    </row>
    <row r="23" spans="1:11" ht="45.75" customHeight="1">
      <c r="A23" s="73" t="str">
        <f>'11'!B20</f>
        <v>Иные выплаты персоналу государственных (муниципальных) органов, за исключением фонда оплаты труда</v>
      </c>
      <c r="B23" s="72" t="s">
        <v>89</v>
      </c>
      <c r="C23" s="45" t="str">
        <f>'11'!D20</f>
        <v>01</v>
      </c>
      <c r="D23" s="45" t="str">
        <f>'11'!E20</f>
        <v>04</v>
      </c>
      <c r="E23" s="45" t="str">
        <f>'11'!F20</f>
        <v>990А001190</v>
      </c>
      <c r="F23" s="45" t="str">
        <f>'11'!G20</f>
        <v>122</v>
      </c>
      <c r="G23" s="45">
        <f>'11'!I20</f>
        <v>0</v>
      </c>
      <c r="H23" s="75">
        <f t="shared" si="0"/>
        <v>0</v>
      </c>
      <c r="I23" s="75">
        <f t="shared" si="1"/>
        <v>0</v>
      </c>
      <c r="J23" s="75">
        <f t="shared" si="2"/>
        <v>0</v>
      </c>
      <c r="K23" s="75">
        <f t="shared" si="3"/>
        <v>0</v>
      </c>
    </row>
    <row r="24" spans="1:11" ht="33" customHeight="1">
      <c r="A24" s="73" t="str">
        <f>'11'!B21</f>
        <v>Прочая закупка товаров, работ и услуг для обеспечения государственных (муниципальных) нужд</v>
      </c>
      <c r="B24" s="74" t="s">
        <v>89</v>
      </c>
      <c r="C24" s="45" t="str">
        <f>'11'!D21</f>
        <v>01</v>
      </c>
      <c r="D24" s="45" t="str">
        <f>'11'!E21</f>
        <v>04</v>
      </c>
      <c r="E24" s="45" t="str">
        <f>'11'!F21</f>
        <v>990А001190</v>
      </c>
      <c r="F24" s="45" t="str">
        <f>'11'!G21</f>
        <v>244</v>
      </c>
      <c r="G24" s="45">
        <f>'11'!I21</f>
        <v>317.84</v>
      </c>
      <c r="H24" s="75">
        <f t="shared" si="0"/>
        <v>79.46</v>
      </c>
      <c r="I24" s="75">
        <f t="shared" si="1"/>
        <v>79.46</v>
      </c>
      <c r="J24" s="75">
        <f t="shared" si="2"/>
        <v>79.46</v>
      </c>
      <c r="K24" s="75">
        <f t="shared" si="3"/>
        <v>79.46</v>
      </c>
    </row>
    <row r="25" spans="1:11" ht="33" customHeight="1">
      <c r="A25" s="73" t="str">
        <f>'11'!B22</f>
        <v>Закупка энергетических ресурсов</v>
      </c>
      <c r="B25" s="74" t="s">
        <v>162</v>
      </c>
      <c r="C25" s="45" t="str">
        <f>'11'!D22</f>
        <v>01</v>
      </c>
      <c r="D25" s="45" t="str">
        <f>'11'!E22</f>
        <v>04</v>
      </c>
      <c r="E25" s="45" t="str">
        <f>'11'!F22</f>
        <v>990А001190</v>
      </c>
      <c r="F25" s="45" t="str">
        <f>'11'!G22</f>
        <v>247</v>
      </c>
      <c r="G25" s="45">
        <f>'11'!I22</f>
        <v>50.6</v>
      </c>
      <c r="H25" s="75">
        <f>G25/4</f>
        <v>12.65</v>
      </c>
      <c r="I25" s="75">
        <f>G25/4</f>
        <v>12.65</v>
      </c>
      <c r="J25" s="75">
        <f>G25/4</f>
        <v>12.65</v>
      </c>
      <c r="K25" s="75">
        <f>G25/4</f>
        <v>12.65</v>
      </c>
    </row>
    <row r="26" spans="1:11" ht="28.5" customHeight="1">
      <c r="A26" s="73" t="str">
        <f>'11'!B23</f>
        <v>Уплата налога на имущество организаций и земельного налога</v>
      </c>
      <c r="B26" s="72" t="s">
        <v>89</v>
      </c>
      <c r="C26" s="45" t="str">
        <f>'11'!D23</f>
        <v>01</v>
      </c>
      <c r="D26" s="45" t="str">
        <f>'11'!E23</f>
        <v>04</v>
      </c>
      <c r="E26" s="45" t="str">
        <f>'11'!F23</f>
        <v>990А001190</v>
      </c>
      <c r="F26" s="45" t="str">
        <f>'11'!G23</f>
        <v>851</v>
      </c>
      <c r="G26" s="45">
        <f>'11'!I23</f>
        <v>14</v>
      </c>
      <c r="H26" s="75">
        <f t="shared" si="0"/>
        <v>3.5</v>
      </c>
      <c r="I26" s="75">
        <f t="shared" si="1"/>
        <v>3.5</v>
      </c>
      <c r="J26" s="75">
        <f t="shared" si="2"/>
        <v>3.5</v>
      </c>
      <c r="K26" s="75">
        <f t="shared" si="3"/>
        <v>3.5</v>
      </c>
    </row>
    <row r="27" spans="1:11" ht="22.5" customHeight="1">
      <c r="A27" s="73" t="str">
        <f>'11'!B24</f>
        <v>Уплата прочих налогов, сборов и иных платежей</v>
      </c>
      <c r="B27" s="74" t="s">
        <v>89</v>
      </c>
      <c r="C27" s="45" t="str">
        <f>'11'!D24</f>
        <v>01</v>
      </c>
      <c r="D27" s="45" t="str">
        <f>'11'!E24</f>
        <v>04</v>
      </c>
      <c r="E27" s="45" t="str">
        <f>'11'!F24</f>
        <v>990А001190</v>
      </c>
      <c r="F27" s="45" t="str">
        <f>'11'!G24</f>
        <v>852</v>
      </c>
      <c r="G27" s="45">
        <f>'11'!I24</f>
        <v>3</v>
      </c>
      <c r="H27" s="75">
        <f t="shared" si="0"/>
        <v>0.75</v>
      </c>
      <c r="I27" s="75">
        <f t="shared" si="1"/>
        <v>0.75</v>
      </c>
      <c r="J27" s="75">
        <f t="shared" si="2"/>
        <v>0.75</v>
      </c>
      <c r="K27" s="75">
        <f t="shared" si="3"/>
        <v>0.75</v>
      </c>
    </row>
    <row r="28" spans="1:11" ht="23.25" customHeight="1">
      <c r="A28" s="73" t="str">
        <f>'11'!B25</f>
        <v>Уплата прочих налогов, сборов и иных платежей</v>
      </c>
      <c r="B28" s="72" t="s">
        <v>89</v>
      </c>
      <c r="C28" s="45" t="str">
        <f>'11'!D25</f>
        <v>01</v>
      </c>
      <c r="D28" s="45" t="str">
        <f>'11'!E25</f>
        <v>04</v>
      </c>
      <c r="E28" s="45" t="str">
        <f>'11'!F25</f>
        <v>990А001190</v>
      </c>
      <c r="F28" s="45" t="str">
        <f>'11'!G25</f>
        <v>853</v>
      </c>
      <c r="G28" s="45">
        <f>'11'!I25</f>
        <v>1</v>
      </c>
      <c r="H28" s="75">
        <f t="shared" si="0"/>
        <v>0.25</v>
      </c>
      <c r="I28" s="75">
        <f t="shared" si="1"/>
        <v>0.25</v>
      </c>
      <c r="J28" s="75">
        <f t="shared" si="2"/>
        <v>0.25</v>
      </c>
      <c r="K28" s="75">
        <f t="shared" si="3"/>
        <v>0.25</v>
      </c>
    </row>
    <row r="29" spans="1:11" ht="43.5" customHeight="1">
      <c r="A29" s="73" t="str">
        <f>'11'!B26</f>
        <v>Обеспечение деятельности финансовых, налоговых и таможенных органов и органов финансового (финансово-бюджетного) надзора</v>
      </c>
      <c r="B29" s="74" t="s">
        <v>89</v>
      </c>
      <c r="C29" s="45" t="str">
        <f>'11'!D26</f>
        <v>01</v>
      </c>
      <c r="D29" s="45" t="str">
        <f>'11'!E26</f>
        <v>06</v>
      </c>
      <c r="E29" s="45" t="str">
        <f>'11'!F26</f>
        <v>990А001190</v>
      </c>
      <c r="F29" s="45" t="str">
        <f>'11'!G26</f>
        <v>540</v>
      </c>
      <c r="G29" s="45">
        <f>'11'!I26</f>
        <v>0.3</v>
      </c>
      <c r="H29" s="75">
        <f t="shared" si="0"/>
        <v>0.075</v>
      </c>
      <c r="I29" s="75">
        <f t="shared" si="1"/>
        <v>0.075</v>
      </c>
      <c r="J29" s="75">
        <f t="shared" si="2"/>
        <v>0.075</v>
      </c>
      <c r="K29" s="75">
        <f t="shared" si="3"/>
        <v>0.075</v>
      </c>
    </row>
    <row r="30" spans="1:11" ht="16.5" customHeight="1">
      <c r="A30" s="73" t="str">
        <f>'11'!B27</f>
        <v>Резервные фонды</v>
      </c>
      <c r="B30" s="72" t="s">
        <v>89</v>
      </c>
      <c r="C30" s="45" t="str">
        <f>'11'!D27</f>
        <v>01</v>
      </c>
      <c r="D30" s="45" t="str">
        <f>'11'!E27</f>
        <v>11</v>
      </c>
      <c r="E30" s="45"/>
      <c r="F30" s="45"/>
      <c r="G30" s="45">
        <f>'11'!I27</f>
        <v>20</v>
      </c>
      <c r="H30" s="75">
        <f t="shared" si="0"/>
        <v>5</v>
      </c>
      <c r="I30" s="75">
        <f t="shared" si="1"/>
        <v>5</v>
      </c>
      <c r="J30" s="75">
        <f t="shared" si="2"/>
        <v>5</v>
      </c>
      <c r="K30" s="75">
        <f t="shared" si="3"/>
        <v>5</v>
      </c>
    </row>
    <row r="31" spans="1:11" ht="19.5" customHeight="1">
      <c r="A31" s="73" t="str">
        <f>'11'!B28</f>
        <v>Резервные средства</v>
      </c>
      <c r="B31" s="74" t="s">
        <v>89</v>
      </c>
      <c r="C31" s="45" t="str">
        <f>'11'!D28</f>
        <v>01</v>
      </c>
      <c r="D31" s="45" t="str">
        <f>'11'!E28</f>
        <v>11</v>
      </c>
      <c r="E31" s="45" t="str">
        <f>'11'!F28</f>
        <v>990А001190</v>
      </c>
      <c r="F31" s="45" t="str">
        <f>'11'!G28</f>
        <v>870</v>
      </c>
      <c r="G31" s="45">
        <f>'11'!I28</f>
        <v>20</v>
      </c>
      <c r="H31" s="75">
        <f t="shared" si="0"/>
        <v>5</v>
      </c>
      <c r="I31" s="75">
        <f t="shared" si="1"/>
        <v>5</v>
      </c>
      <c r="J31" s="75">
        <f t="shared" si="2"/>
        <v>5</v>
      </c>
      <c r="K31" s="75">
        <f t="shared" si="3"/>
        <v>5</v>
      </c>
    </row>
    <row r="32" spans="1:11" ht="23.25" customHeight="1">
      <c r="A32" s="73" t="str">
        <f>'11'!B29</f>
        <v>Обеспечение проведения выборов и референдумов</v>
      </c>
      <c r="B32" s="72" t="s">
        <v>89</v>
      </c>
      <c r="C32" s="45" t="str">
        <f>'11'!D29</f>
        <v>01</v>
      </c>
      <c r="D32" s="45" t="str">
        <f>'11'!E29</f>
        <v>07</v>
      </c>
      <c r="E32" s="45" t="str">
        <f>'11'!F29</f>
        <v>990А001190</v>
      </c>
      <c r="F32" s="45"/>
      <c r="G32" s="45">
        <f>'11'!I29</f>
        <v>64.7</v>
      </c>
      <c r="H32" s="75">
        <f t="shared" si="0"/>
        <v>16.175</v>
      </c>
      <c r="I32" s="75">
        <f t="shared" si="1"/>
        <v>16.175</v>
      </c>
      <c r="J32" s="75">
        <f t="shared" si="2"/>
        <v>16.175</v>
      </c>
      <c r="K32" s="75">
        <f t="shared" si="3"/>
        <v>16.175</v>
      </c>
    </row>
    <row r="33" spans="1:11" ht="19.5" customHeight="1">
      <c r="A33" s="73" t="str">
        <f>'11'!B30</f>
        <v>Национальная оборона</v>
      </c>
      <c r="B33" s="74" t="s">
        <v>89</v>
      </c>
      <c r="C33" s="45" t="str">
        <f>'11'!D30</f>
        <v>02</v>
      </c>
      <c r="D33" s="45"/>
      <c r="E33" s="45"/>
      <c r="F33" s="45"/>
      <c r="G33" s="45">
        <f>'11'!I30</f>
        <v>68.8</v>
      </c>
      <c r="H33" s="75">
        <f t="shared" si="0"/>
        <v>17.2</v>
      </c>
      <c r="I33" s="75">
        <f t="shared" si="1"/>
        <v>17.2</v>
      </c>
      <c r="J33" s="75">
        <f t="shared" si="2"/>
        <v>17.2</v>
      </c>
      <c r="K33" s="75">
        <f t="shared" si="3"/>
        <v>17.2</v>
      </c>
    </row>
    <row r="34" spans="1:11" ht="24" customHeight="1">
      <c r="A34" s="73" t="str">
        <f>'11'!B31</f>
        <v>Мобилизационная и вневойсковая подготовка</v>
      </c>
      <c r="B34" s="72" t="s">
        <v>89</v>
      </c>
      <c r="C34" s="45" t="str">
        <f>'11'!D31</f>
        <v>02</v>
      </c>
      <c r="D34" s="45" t="str">
        <f>'11'!E31</f>
        <v>03</v>
      </c>
      <c r="E34" s="45"/>
      <c r="F34" s="45"/>
      <c r="G34" s="45">
        <f>'11'!I31</f>
        <v>68.8</v>
      </c>
      <c r="H34" s="75">
        <f t="shared" si="0"/>
        <v>17.2</v>
      </c>
      <c r="I34" s="75">
        <f t="shared" si="1"/>
        <v>17.2</v>
      </c>
      <c r="J34" s="75">
        <f t="shared" si="2"/>
        <v>17.2</v>
      </c>
      <c r="K34" s="75">
        <f t="shared" si="3"/>
        <v>17.2</v>
      </c>
    </row>
    <row r="35" spans="1:11" ht="21" customHeight="1">
      <c r="A35" s="73" t="str">
        <f>'11'!B32</f>
        <v>Непрограммные направления деятельности</v>
      </c>
      <c r="B35" s="74" t="s">
        <v>89</v>
      </c>
      <c r="C35" s="45" t="str">
        <f>'11'!D32</f>
        <v>02</v>
      </c>
      <c r="D35" s="45" t="str">
        <f>'11'!E32</f>
        <v>03</v>
      </c>
      <c r="E35" s="45" t="str">
        <f>'11'!F32</f>
        <v>9900000000</v>
      </c>
      <c r="F35" s="45"/>
      <c r="G35" s="45">
        <f>'11'!I32</f>
        <v>68.8</v>
      </c>
      <c r="H35" s="75">
        <f t="shared" si="0"/>
        <v>17.2</v>
      </c>
      <c r="I35" s="75">
        <f t="shared" si="1"/>
        <v>17.2</v>
      </c>
      <c r="J35" s="75">
        <f t="shared" si="2"/>
        <v>17.2</v>
      </c>
      <c r="K35" s="75">
        <f t="shared" si="3"/>
        <v>17.2</v>
      </c>
    </row>
    <row r="36" spans="1:11" ht="45" customHeight="1">
      <c r="A36" s="73" t="str">
        <f>'11'!B33</f>
        <v>Субвенции на осуществление первичного воинского учета на территориях, где отсутствуют военные комиссариаты</v>
      </c>
      <c r="B36" s="72" t="s">
        <v>89</v>
      </c>
      <c r="C36" s="45" t="str">
        <f>'11'!D33</f>
        <v>02</v>
      </c>
      <c r="D36" s="45" t="str">
        <f>'11'!E33</f>
        <v>03</v>
      </c>
      <c r="E36" s="45" t="str">
        <f>'11'!F33</f>
        <v>9900051180</v>
      </c>
      <c r="F36" s="45"/>
      <c r="G36" s="45">
        <f>'11'!I33</f>
        <v>68.8</v>
      </c>
      <c r="H36" s="75">
        <f t="shared" si="0"/>
        <v>17.2</v>
      </c>
      <c r="I36" s="75">
        <f t="shared" si="1"/>
        <v>17.2</v>
      </c>
      <c r="J36" s="75">
        <f t="shared" si="2"/>
        <v>17.2</v>
      </c>
      <c r="K36" s="75">
        <f t="shared" si="3"/>
        <v>17.2</v>
      </c>
    </row>
    <row r="37" spans="1:11" ht="31.5" customHeight="1">
      <c r="A37" s="73" t="str">
        <f>'11'!B34</f>
        <v>Фонд оплаты труда государственных (муниципальных) органов</v>
      </c>
      <c r="B37" s="74" t="s">
        <v>89</v>
      </c>
      <c r="C37" s="45" t="str">
        <f>'11'!D34</f>
        <v>02</v>
      </c>
      <c r="D37" s="45" t="str">
        <f>'11'!E34</f>
        <v>03</v>
      </c>
      <c r="E37" s="45" t="str">
        <f>'11'!F34</f>
        <v>9900051180</v>
      </c>
      <c r="F37" s="45" t="str">
        <f>'11'!G34</f>
        <v>121</v>
      </c>
      <c r="G37" s="45">
        <f>'11'!I34</f>
        <v>49.8</v>
      </c>
      <c r="H37" s="75">
        <f t="shared" si="0"/>
        <v>12.45</v>
      </c>
      <c r="I37" s="75">
        <f t="shared" si="1"/>
        <v>12.45</v>
      </c>
      <c r="J37" s="75">
        <f t="shared" si="2"/>
        <v>12.45</v>
      </c>
      <c r="K37" s="75">
        <f t="shared" si="3"/>
        <v>12.45</v>
      </c>
    </row>
    <row r="38" spans="1:11" ht="52.5" customHeight="1">
      <c r="A38" s="73" t="str">
        <f>'11'!B35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B38" s="72" t="s">
        <v>89</v>
      </c>
      <c r="C38" s="45" t="str">
        <f>'11'!D35</f>
        <v>02</v>
      </c>
      <c r="D38" s="45" t="str">
        <f>'11'!E35</f>
        <v>03</v>
      </c>
      <c r="E38" s="45" t="str">
        <f>'11'!F35</f>
        <v>9900051180</v>
      </c>
      <c r="F38" s="45" t="str">
        <f>'11'!G35</f>
        <v>129</v>
      </c>
      <c r="G38" s="45">
        <f>'11'!I35</f>
        <v>15</v>
      </c>
      <c r="H38" s="75">
        <f t="shared" si="0"/>
        <v>3.75</v>
      </c>
      <c r="I38" s="75">
        <f t="shared" si="1"/>
        <v>3.75</v>
      </c>
      <c r="J38" s="75">
        <f t="shared" si="2"/>
        <v>3.75</v>
      </c>
      <c r="K38" s="75">
        <f t="shared" si="3"/>
        <v>3.75</v>
      </c>
    </row>
    <row r="39" spans="1:11" ht="33.75" customHeight="1">
      <c r="A39" s="73" t="str">
        <f>'11'!B36</f>
        <v>Прочая закупка товаров, работ и услуг для обеспечения государственных (муниципальных) нужд</v>
      </c>
      <c r="B39" s="74" t="s">
        <v>89</v>
      </c>
      <c r="C39" s="45" t="str">
        <f>'11'!D36</f>
        <v>02</v>
      </c>
      <c r="D39" s="45" t="str">
        <f>'11'!E36</f>
        <v>03</v>
      </c>
      <c r="E39" s="45" t="str">
        <f>'11'!F36</f>
        <v>9900051180</v>
      </c>
      <c r="F39" s="45" t="str">
        <f>'11'!G36</f>
        <v>244</v>
      </c>
      <c r="G39" s="45">
        <f>'11'!I36</f>
        <v>4</v>
      </c>
      <c r="H39" s="75">
        <f t="shared" si="0"/>
        <v>1</v>
      </c>
      <c r="I39" s="75">
        <f t="shared" si="1"/>
        <v>1</v>
      </c>
      <c r="J39" s="75">
        <f t="shared" si="2"/>
        <v>1</v>
      </c>
      <c r="K39" s="75">
        <f t="shared" si="3"/>
        <v>1</v>
      </c>
    </row>
    <row r="40" spans="1:11" ht="28.5" customHeight="1">
      <c r="A40" s="73" t="str">
        <f>'11'!B37</f>
        <v>Национальная безопасность и правоохранительная деятельность</v>
      </c>
      <c r="B40" s="72" t="s">
        <v>89</v>
      </c>
      <c r="C40" s="45" t="str">
        <f>'11'!D37</f>
        <v>03</v>
      </c>
      <c r="D40" s="45"/>
      <c r="E40" s="45"/>
      <c r="F40" s="45"/>
      <c r="G40" s="45">
        <f>'11'!I37</f>
        <v>27</v>
      </c>
      <c r="H40" s="75">
        <f t="shared" si="0"/>
        <v>6.75</v>
      </c>
      <c r="I40" s="75">
        <f t="shared" si="1"/>
        <v>6.75</v>
      </c>
      <c r="J40" s="75">
        <f t="shared" si="2"/>
        <v>6.75</v>
      </c>
      <c r="K40" s="75">
        <f t="shared" si="3"/>
        <v>6.75</v>
      </c>
    </row>
    <row r="41" spans="1:11" ht="20.25" customHeight="1">
      <c r="A41" s="73" t="str">
        <f>'11'!B38</f>
        <v>Обеспечение пожарной безопасности</v>
      </c>
      <c r="B41" s="74" t="s">
        <v>89</v>
      </c>
      <c r="C41" s="45" t="str">
        <f>'11'!D38</f>
        <v>03</v>
      </c>
      <c r="D41" s="45" t="str">
        <f>'11'!E38</f>
        <v>10</v>
      </c>
      <c r="E41" s="45"/>
      <c r="F41" s="45"/>
      <c r="G41" s="45">
        <f>'11'!I38</f>
        <v>27</v>
      </c>
      <c r="H41" s="75">
        <f t="shared" si="0"/>
        <v>6.75</v>
      </c>
      <c r="I41" s="75">
        <f t="shared" si="1"/>
        <v>6.75</v>
      </c>
      <c r="J41" s="75">
        <f t="shared" si="2"/>
        <v>6.75</v>
      </c>
      <c r="K41" s="75">
        <f t="shared" si="3"/>
        <v>6.75</v>
      </c>
    </row>
    <row r="42" spans="1:11" ht="51.75" customHeight="1">
      <c r="A42" s="73" t="str">
        <f>'11'!B39</f>
        <v> Муниципальная программа "Комплексное развитие территории сельского поселения МО "Уйменское сельское поселение" на 2019-2024 гг."</v>
      </c>
      <c r="B42" s="72" t="s">
        <v>89</v>
      </c>
      <c r="C42" s="45" t="str">
        <f>'11'!D39</f>
        <v>03</v>
      </c>
      <c r="D42" s="45" t="str">
        <f>'11'!E39</f>
        <v>10</v>
      </c>
      <c r="E42" s="45" t="str">
        <f>'11'!F39</f>
        <v>0100000000</v>
      </c>
      <c r="F42" s="45"/>
      <c r="G42" s="45">
        <f>'11'!I39</f>
        <v>27</v>
      </c>
      <c r="H42" s="75">
        <f t="shared" si="0"/>
        <v>6.75</v>
      </c>
      <c r="I42" s="75">
        <f t="shared" si="1"/>
        <v>6.75</v>
      </c>
      <c r="J42" s="75">
        <f t="shared" si="2"/>
        <v>6.75</v>
      </c>
      <c r="K42" s="75">
        <f t="shared" si="3"/>
        <v>6.75</v>
      </c>
    </row>
    <row r="43" spans="1:11" ht="32.25" customHeight="1">
      <c r="A43" s="73" t="str">
        <f>'11'!B40</f>
        <v>Подпрограмма "Устойчивое развитие систем жизнеобеспечения"</v>
      </c>
      <c r="B43" s="74" t="s">
        <v>89</v>
      </c>
      <c r="C43" s="45" t="str">
        <f>'11'!D40</f>
        <v>03</v>
      </c>
      <c r="D43" s="45" t="str">
        <f>'11'!E40</f>
        <v>10</v>
      </c>
      <c r="E43" s="45" t="str">
        <f>'11'!F40</f>
        <v>0110000000</v>
      </c>
      <c r="F43" s="45"/>
      <c r="G43" s="45">
        <f>'11'!I40</f>
        <v>27</v>
      </c>
      <c r="H43" s="75">
        <f t="shared" si="0"/>
        <v>6.75</v>
      </c>
      <c r="I43" s="75">
        <f t="shared" si="1"/>
        <v>6.75</v>
      </c>
      <c r="J43" s="75">
        <f t="shared" si="2"/>
        <v>6.75</v>
      </c>
      <c r="K43" s="75">
        <f t="shared" si="3"/>
        <v>6.75</v>
      </c>
    </row>
    <row r="44" spans="1:11" ht="29.25" customHeight="1">
      <c r="A44" s="73" t="str">
        <f>'11'!B41</f>
        <v>Основное мероприятие: "Обеспечение безопасности населения"</v>
      </c>
      <c r="B44" s="72" t="s">
        <v>89</v>
      </c>
      <c r="C44" s="45" t="str">
        <f>'11'!D41</f>
        <v>03</v>
      </c>
      <c r="D44" s="45" t="str">
        <f>'11'!E41</f>
        <v>10</v>
      </c>
      <c r="E44" s="45" t="str">
        <f>'11'!F41</f>
        <v>0110100190</v>
      </c>
      <c r="F44" s="45"/>
      <c r="G44" s="45">
        <f>'11'!I41</f>
        <v>27</v>
      </c>
      <c r="H44" s="75">
        <f t="shared" si="0"/>
        <v>6.75</v>
      </c>
      <c r="I44" s="75">
        <f t="shared" si="1"/>
        <v>6.75</v>
      </c>
      <c r="J44" s="75">
        <f t="shared" si="2"/>
        <v>6.75</v>
      </c>
      <c r="K44" s="75">
        <f t="shared" si="3"/>
        <v>6.75</v>
      </c>
    </row>
    <row r="45" spans="1:11" ht="31.5" customHeight="1">
      <c r="A45" s="73" t="str">
        <f>'11'!B42</f>
        <v>Прочая закупка товаров, работ и услуг для обеспечения государственных (муниципальных) нужд</v>
      </c>
      <c r="B45" s="74" t="s">
        <v>89</v>
      </c>
      <c r="C45" s="45" t="str">
        <f>'11'!D42</f>
        <v>03</v>
      </c>
      <c r="D45" s="45" t="str">
        <f>'11'!E42</f>
        <v>10</v>
      </c>
      <c r="E45" s="45" t="str">
        <f>'11'!F42</f>
        <v>0110100190</v>
      </c>
      <c r="F45" s="45" t="str">
        <f>'11'!G42</f>
        <v>244</v>
      </c>
      <c r="G45" s="45">
        <f>'11'!I42</f>
        <v>27</v>
      </c>
      <c r="H45" s="75">
        <f t="shared" si="0"/>
        <v>6.75</v>
      </c>
      <c r="I45" s="75">
        <f t="shared" si="1"/>
        <v>6.75</v>
      </c>
      <c r="J45" s="75">
        <f t="shared" si="2"/>
        <v>6.75</v>
      </c>
      <c r="K45" s="75">
        <f t="shared" si="3"/>
        <v>6.75</v>
      </c>
    </row>
    <row r="46" spans="1:11" ht="20.25" customHeight="1">
      <c r="A46" s="73" t="str">
        <f>'11'!B43</f>
        <v>Национальная экономика </v>
      </c>
      <c r="B46" s="72" t="s">
        <v>89</v>
      </c>
      <c r="C46" s="45" t="str">
        <f>'11'!D43</f>
        <v>04</v>
      </c>
      <c r="D46" s="45"/>
      <c r="E46" s="45"/>
      <c r="F46" s="45"/>
      <c r="G46" s="45">
        <f>'11'!I43</f>
        <v>451.75</v>
      </c>
      <c r="H46" s="75">
        <f t="shared" si="0"/>
        <v>112.9375</v>
      </c>
      <c r="I46" s="75">
        <f t="shared" si="1"/>
        <v>112.9375</v>
      </c>
      <c r="J46" s="75">
        <f t="shared" si="2"/>
        <v>112.9375</v>
      </c>
      <c r="K46" s="75">
        <f t="shared" si="3"/>
        <v>112.9375</v>
      </c>
    </row>
    <row r="47" spans="1:11" ht="16.5" customHeight="1">
      <c r="A47" s="73" t="str">
        <f>'11'!B44</f>
        <v>Дорожное хозяйство (дорожные фонды)</v>
      </c>
      <c r="B47" s="74" t="s">
        <v>89</v>
      </c>
      <c r="C47" s="45" t="str">
        <f>'11'!D44</f>
        <v>04</v>
      </c>
      <c r="D47" s="45" t="str">
        <f>'11'!E44</f>
        <v>09</v>
      </c>
      <c r="E47" s="45"/>
      <c r="F47" s="45"/>
      <c r="G47" s="45">
        <f>'11'!I44</f>
        <v>451.65</v>
      </c>
      <c r="H47" s="75">
        <f t="shared" si="0"/>
        <v>112.9125</v>
      </c>
      <c r="I47" s="75">
        <f t="shared" si="1"/>
        <v>112.9125</v>
      </c>
      <c r="J47" s="75">
        <f t="shared" si="2"/>
        <v>112.9125</v>
      </c>
      <c r="K47" s="75">
        <f t="shared" si="3"/>
        <v>112.9125</v>
      </c>
    </row>
    <row r="48" spans="1:11" ht="43.5" customHeight="1">
      <c r="A48" s="73" t="str">
        <f>'11'!B45</f>
        <v>Муниципальная программа "Комплексное развитие территории сельского поселения МО "Уйменское сельское поселение" на 2019-2024 гг."</v>
      </c>
      <c r="B48" s="72" t="s">
        <v>89</v>
      </c>
      <c r="C48" s="45" t="str">
        <f>'11'!D45</f>
        <v>04</v>
      </c>
      <c r="D48" s="45" t="str">
        <f>'11'!E45</f>
        <v>09</v>
      </c>
      <c r="E48" s="45" t="str">
        <f>'11'!F45</f>
        <v>0000000000</v>
      </c>
      <c r="F48" s="45"/>
      <c r="G48" s="45">
        <f>'11'!I45</f>
        <v>451.65</v>
      </c>
      <c r="H48" s="75">
        <f t="shared" si="0"/>
        <v>112.9125</v>
      </c>
      <c r="I48" s="75">
        <f t="shared" si="1"/>
        <v>112.9125</v>
      </c>
      <c r="J48" s="75">
        <f t="shared" si="2"/>
        <v>112.9125</v>
      </c>
      <c r="K48" s="75">
        <f t="shared" si="3"/>
        <v>112.9125</v>
      </c>
    </row>
    <row r="49" spans="1:11" ht="32.25" customHeight="1">
      <c r="A49" s="73" t="str">
        <f>'11'!B46</f>
        <v>Подпрограмма "Устойчивое развитие систем жизнеобеспечения"</v>
      </c>
      <c r="B49" s="74" t="s">
        <v>89</v>
      </c>
      <c r="C49" s="45" t="str">
        <f>'11'!D46</f>
        <v>04</v>
      </c>
      <c r="D49" s="45" t="str">
        <f>'11'!E46</f>
        <v>09</v>
      </c>
      <c r="E49" s="45" t="str">
        <f>'11'!F46</f>
        <v>0100000000</v>
      </c>
      <c r="F49" s="45"/>
      <c r="G49" s="45">
        <f>'11'!I46</f>
        <v>451.65</v>
      </c>
      <c r="H49" s="75">
        <f t="shared" si="0"/>
        <v>112.9125</v>
      </c>
      <c r="I49" s="75">
        <f t="shared" si="1"/>
        <v>112.9125</v>
      </c>
      <c r="J49" s="75">
        <f t="shared" si="2"/>
        <v>112.9125</v>
      </c>
      <c r="K49" s="75">
        <f t="shared" si="3"/>
        <v>112.9125</v>
      </c>
    </row>
    <row r="50" spans="1:11" ht="27.75" customHeight="1">
      <c r="A50" s="73" t="str">
        <f>'11'!B47</f>
        <v>Основное мероприятие: "Сохранение и развитие автомобильных дорог в поселении"</v>
      </c>
      <c r="B50" s="72" t="s">
        <v>89</v>
      </c>
      <c r="C50" s="45" t="str">
        <f>'11'!D47</f>
        <v>04</v>
      </c>
      <c r="D50" s="45" t="str">
        <f>'11'!E47</f>
        <v>09</v>
      </c>
      <c r="E50" s="45" t="str">
        <f>'11'!F47</f>
        <v>0110200Д00</v>
      </c>
      <c r="F50" s="45"/>
      <c r="G50" s="45">
        <f>'11'!I47</f>
        <v>451.65</v>
      </c>
      <c r="H50" s="75">
        <f t="shared" si="0"/>
        <v>112.9125</v>
      </c>
      <c r="I50" s="75">
        <f t="shared" si="1"/>
        <v>112.9125</v>
      </c>
      <c r="J50" s="75">
        <f t="shared" si="2"/>
        <v>112.9125</v>
      </c>
      <c r="K50" s="75">
        <f t="shared" si="3"/>
        <v>112.9125</v>
      </c>
    </row>
    <row r="51" spans="1:11" ht="27" customHeight="1">
      <c r="A51" s="73" t="str">
        <f>'11'!B48</f>
        <v>Прочая закупка товаров, работ и услуг</v>
      </c>
      <c r="B51" s="74" t="s">
        <v>89</v>
      </c>
      <c r="C51" s="45" t="str">
        <f>'11'!D48</f>
        <v>04</v>
      </c>
      <c r="D51" s="45" t="str">
        <f>'11'!E48</f>
        <v>09</v>
      </c>
      <c r="E51" s="45" t="str">
        <f>'11'!F48</f>
        <v>0110200Д00</v>
      </c>
      <c r="F51" s="45" t="str">
        <f>'11'!G48</f>
        <v>244</v>
      </c>
      <c r="G51" s="45">
        <f>'11'!I48</f>
        <v>408.15</v>
      </c>
      <c r="H51" s="75">
        <f t="shared" si="0"/>
        <v>102.0375</v>
      </c>
      <c r="I51" s="75">
        <f t="shared" si="1"/>
        <v>102.0375</v>
      </c>
      <c r="J51" s="75">
        <f t="shared" si="2"/>
        <v>102.0375</v>
      </c>
      <c r="K51" s="75">
        <f t="shared" si="3"/>
        <v>102.0375</v>
      </c>
    </row>
    <row r="52" spans="1:11" ht="27" customHeight="1">
      <c r="A52" s="73" t="str">
        <f>'11'!B49</f>
        <v>Закупка энергетических ресурсов</v>
      </c>
      <c r="B52" s="74" t="s">
        <v>162</v>
      </c>
      <c r="C52" s="45" t="str">
        <f>'11'!D49</f>
        <v>04</v>
      </c>
      <c r="D52" s="45" t="str">
        <f>'11'!E49</f>
        <v>09</v>
      </c>
      <c r="E52" s="45" t="str">
        <f>'11'!F49</f>
        <v>0110200Д00</v>
      </c>
      <c r="F52" s="45" t="str">
        <f>'11'!G49</f>
        <v>247</v>
      </c>
      <c r="G52" s="45">
        <f>'11'!I49</f>
        <v>43.5</v>
      </c>
      <c r="H52" s="75">
        <f>G52/4</f>
        <v>10.875</v>
      </c>
      <c r="I52" s="75">
        <f>G52/4</f>
        <v>10.875</v>
      </c>
      <c r="J52" s="75">
        <f>G52/4</f>
        <v>10.875</v>
      </c>
      <c r="K52" s="75">
        <f>G52/4</f>
        <v>10.875</v>
      </c>
    </row>
    <row r="53" spans="1:11" ht="31.5" customHeight="1">
      <c r="A53" s="73" t="str">
        <f>'11'!B50</f>
        <v>Другие вопросы в области национальной экономики</v>
      </c>
      <c r="B53" s="72" t="s">
        <v>89</v>
      </c>
      <c r="C53" s="45" t="str">
        <f>'11'!D50</f>
        <v>04</v>
      </c>
      <c r="D53" s="45" t="str">
        <f>'11'!E50</f>
        <v>12</v>
      </c>
      <c r="E53" s="45" t="str">
        <f>'11'!F50</f>
        <v>0100000000</v>
      </c>
      <c r="F53" s="45"/>
      <c r="G53" s="45">
        <f>'11'!I50</f>
        <v>0.1</v>
      </c>
      <c r="H53" s="75">
        <f t="shared" si="0"/>
        <v>0.025</v>
      </c>
      <c r="I53" s="75">
        <f t="shared" si="1"/>
        <v>0.025</v>
      </c>
      <c r="J53" s="75">
        <f t="shared" si="2"/>
        <v>0.025</v>
      </c>
      <c r="K53" s="75">
        <f t="shared" si="3"/>
        <v>0.025</v>
      </c>
    </row>
    <row r="54" spans="1:11" ht="48.75" customHeight="1">
      <c r="A54" s="73" t="str">
        <f>'11'!B51</f>
        <v>Муниципальная программа "Комплексное развитие территории сельского поселения МО "Уйменское сельское поселение" на 2019-2024 гг."</v>
      </c>
      <c r="B54" s="74" t="s">
        <v>89</v>
      </c>
      <c r="C54" s="45" t="str">
        <f>'11'!D51</f>
        <v>04</v>
      </c>
      <c r="D54" s="45" t="str">
        <f>'11'!E51</f>
        <v>12</v>
      </c>
      <c r="E54" s="45" t="str">
        <f>'11'!F51</f>
        <v>0000000000</v>
      </c>
      <c r="F54" s="45"/>
      <c r="G54" s="45">
        <f>'11'!I51</f>
        <v>0.1</v>
      </c>
      <c r="H54" s="75">
        <f t="shared" si="0"/>
        <v>0.025</v>
      </c>
      <c r="I54" s="75">
        <f t="shared" si="1"/>
        <v>0.025</v>
      </c>
      <c r="J54" s="75">
        <f t="shared" si="2"/>
        <v>0.025</v>
      </c>
      <c r="K54" s="75">
        <f t="shared" si="3"/>
        <v>0.025</v>
      </c>
    </row>
    <row r="55" spans="1:11" ht="39" customHeight="1">
      <c r="A55" s="73" t="str">
        <f>'11'!B52</f>
        <v>Подпрограмма "Устойчивое развитие систем жизнеобеспечения"</v>
      </c>
      <c r="B55" s="72" t="s">
        <v>89</v>
      </c>
      <c r="C55" s="45" t="str">
        <f>'11'!D52</f>
        <v>04</v>
      </c>
      <c r="D55" s="45" t="str">
        <f>'11'!E52</f>
        <v>12</v>
      </c>
      <c r="E55" s="45" t="str">
        <f>'11'!F52</f>
        <v>0100000000</v>
      </c>
      <c r="F55" s="45"/>
      <c r="G55" s="45">
        <f>'11'!I52</f>
        <v>0.1</v>
      </c>
      <c r="H55" s="75">
        <f t="shared" si="0"/>
        <v>0.025</v>
      </c>
      <c r="I55" s="75">
        <f t="shared" si="1"/>
        <v>0.025</v>
      </c>
      <c r="J55" s="75">
        <f t="shared" si="2"/>
        <v>0.025</v>
      </c>
      <c r="K55" s="75">
        <f t="shared" si="3"/>
        <v>0.025</v>
      </c>
    </row>
    <row r="56" spans="1:11" ht="25.5" customHeight="1">
      <c r="A56" s="73" t="str">
        <f>'11'!B53</f>
        <v>Основное мероприятие "Развитие реального сектора экономики"</v>
      </c>
      <c r="B56" s="74" t="s">
        <v>89</v>
      </c>
      <c r="C56" s="45" t="str">
        <f>'11'!D53</f>
        <v>04</v>
      </c>
      <c r="D56" s="45" t="str">
        <f>'11'!E53</f>
        <v>12</v>
      </c>
      <c r="E56" s="45" t="str">
        <f>'11'!F53</f>
        <v>0110200190</v>
      </c>
      <c r="F56" s="45"/>
      <c r="G56" s="45">
        <f>'11'!I53</f>
        <v>0.1</v>
      </c>
      <c r="H56" s="75">
        <f t="shared" si="0"/>
        <v>0.025</v>
      </c>
      <c r="I56" s="75">
        <f t="shared" si="1"/>
        <v>0.025</v>
      </c>
      <c r="J56" s="75">
        <f t="shared" si="2"/>
        <v>0.025</v>
      </c>
      <c r="K56" s="75">
        <f t="shared" si="3"/>
        <v>0.025</v>
      </c>
    </row>
    <row r="57" spans="1:11" ht="20.25" customHeight="1">
      <c r="A57" s="73" t="str">
        <f>'11'!B54</f>
        <v>Иные межбюджетные трансферты</v>
      </c>
      <c r="B57" s="72" t="s">
        <v>89</v>
      </c>
      <c r="C57" s="45" t="str">
        <f>'11'!D54</f>
        <v>04</v>
      </c>
      <c r="D57" s="45" t="str">
        <f>'11'!E54</f>
        <v>12</v>
      </c>
      <c r="E57" s="45" t="str">
        <f>'11'!F54</f>
        <v>0110200190</v>
      </c>
      <c r="F57" s="45" t="str">
        <f>'11'!G54</f>
        <v>540</v>
      </c>
      <c r="G57" s="45">
        <f>'11'!I54</f>
        <v>0.1</v>
      </c>
      <c r="H57" s="75">
        <f t="shared" si="0"/>
        <v>0.025</v>
      </c>
      <c r="I57" s="75">
        <f t="shared" si="1"/>
        <v>0.025</v>
      </c>
      <c r="J57" s="75">
        <f t="shared" si="2"/>
        <v>0.025</v>
      </c>
      <c r="K57" s="75">
        <f t="shared" si="3"/>
        <v>0.025</v>
      </c>
    </row>
    <row r="58" spans="1:11" ht="21" customHeight="1">
      <c r="A58" s="73" t="str">
        <f>'11'!B55</f>
        <v>Жилищно-коммунальное хозяйство</v>
      </c>
      <c r="B58" s="74" t="s">
        <v>89</v>
      </c>
      <c r="C58" s="45" t="str">
        <f>'11'!D55</f>
        <v>05</v>
      </c>
      <c r="D58" s="45"/>
      <c r="E58" s="45"/>
      <c r="F58" s="45"/>
      <c r="G58" s="45">
        <f>'11'!I55</f>
        <v>15.5</v>
      </c>
      <c r="H58" s="75">
        <f t="shared" si="0"/>
        <v>3.875</v>
      </c>
      <c r="I58" s="75">
        <f t="shared" si="1"/>
        <v>3.875</v>
      </c>
      <c r="J58" s="75">
        <f t="shared" si="2"/>
        <v>3.875</v>
      </c>
      <c r="K58" s="75">
        <f t="shared" si="3"/>
        <v>3.875</v>
      </c>
    </row>
    <row r="59" spans="1:11" ht="22.5" customHeight="1">
      <c r="A59" s="73" t="str">
        <f>'11'!B56</f>
        <v>Благоустройство</v>
      </c>
      <c r="B59" s="72" t="s">
        <v>89</v>
      </c>
      <c r="C59" s="45" t="str">
        <f>'11'!D56</f>
        <v>05</v>
      </c>
      <c r="D59" s="45" t="str">
        <f>'11'!E56</f>
        <v>03</v>
      </c>
      <c r="E59" s="45"/>
      <c r="F59" s="45"/>
      <c r="G59" s="45">
        <f>'11'!I56</f>
        <v>15.5</v>
      </c>
      <c r="H59" s="75">
        <f t="shared" si="0"/>
        <v>3.875</v>
      </c>
      <c r="I59" s="75">
        <f t="shared" si="1"/>
        <v>3.875</v>
      </c>
      <c r="J59" s="75">
        <f t="shared" si="2"/>
        <v>3.875</v>
      </c>
      <c r="K59" s="75">
        <f t="shared" si="3"/>
        <v>3.875</v>
      </c>
    </row>
    <row r="60" spans="1:11" ht="41.25" customHeight="1">
      <c r="A60" s="73" t="str">
        <f>'11'!B57</f>
        <v>Муниципальная программа "Комплексное развитие территории сельского поселения МО "Уйменское сельское поселение" на 2019-2024 гг."</v>
      </c>
      <c r="B60" s="74" t="s">
        <v>89</v>
      </c>
      <c r="C60" s="45" t="str">
        <f>'11'!D57</f>
        <v>05</v>
      </c>
      <c r="D60" s="45" t="str">
        <f>'11'!E57</f>
        <v>03</v>
      </c>
      <c r="E60" s="45"/>
      <c r="F60" s="45"/>
      <c r="G60" s="45">
        <f>'11'!I57</f>
        <v>15.5</v>
      </c>
      <c r="H60" s="75">
        <f t="shared" si="0"/>
        <v>3.875</v>
      </c>
      <c r="I60" s="75">
        <f t="shared" si="1"/>
        <v>3.875</v>
      </c>
      <c r="J60" s="75">
        <f t="shared" si="2"/>
        <v>3.875</v>
      </c>
      <c r="K60" s="75">
        <f t="shared" si="3"/>
        <v>3.875</v>
      </c>
    </row>
    <row r="61" spans="1:11" ht="33.75" customHeight="1">
      <c r="A61" s="73" t="str">
        <f>'11'!B58</f>
        <v>Подпрограмма "Устойчивое развитие систем жизнеобеспечения"</v>
      </c>
      <c r="B61" s="72" t="s">
        <v>89</v>
      </c>
      <c r="C61" s="45" t="str">
        <f>'11'!D58</f>
        <v>05</v>
      </c>
      <c r="D61" s="45" t="str">
        <f>'11'!E58</f>
        <v>03</v>
      </c>
      <c r="E61" s="45" t="str">
        <f>'11'!F58</f>
        <v>010000000</v>
      </c>
      <c r="F61" s="45"/>
      <c r="G61" s="45">
        <f>'11'!I58</f>
        <v>15.5</v>
      </c>
      <c r="H61" s="75">
        <f t="shared" si="0"/>
        <v>3.875</v>
      </c>
      <c r="I61" s="75">
        <f t="shared" si="1"/>
        <v>3.875</v>
      </c>
      <c r="J61" s="75">
        <f t="shared" si="2"/>
        <v>3.875</v>
      </c>
      <c r="K61" s="75">
        <f t="shared" si="3"/>
        <v>3.875</v>
      </c>
    </row>
    <row r="62" spans="1:11" ht="30" customHeight="1">
      <c r="A62" s="73" t="str">
        <f>'11'!B59</f>
        <v>Основное мероприятие "Повышение уровня благоустройства территорий"</v>
      </c>
      <c r="B62" s="74" t="s">
        <v>89</v>
      </c>
      <c r="C62" s="45" t="str">
        <f>'11'!D59</f>
        <v>05</v>
      </c>
      <c r="D62" s="45" t="str">
        <f>'11'!E59</f>
        <v>03</v>
      </c>
      <c r="E62" s="45" t="str">
        <f>'11'!F59</f>
        <v>0110000000</v>
      </c>
      <c r="F62" s="45"/>
      <c r="G62" s="45">
        <f>'11'!I59</f>
        <v>15.5</v>
      </c>
      <c r="H62" s="75">
        <f t="shared" si="0"/>
        <v>3.875</v>
      </c>
      <c r="I62" s="75">
        <f t="shared" si="1"/>
        <v>3.875</v>
      </c>
      <c r="J62" s="75">
        <f t="shared" si="2"/>
        <v>3.875</v>
      </c>
      <c r="K62" s="75">
        <f t="shared" si="3"/>
        <v>3.875</v>
      </c>
    </row>
    <row r="63" spans="1:11" ht="41.25" customHeight="1">
      <c r="A63" s="73" t="str">
        <f>'11'!B60</f>
        <v>Прочая закупка товаров, работ и услуг для обеспечения государственных (муниципальных) нужд</v>
      </c>
      <c r="B63" s="72" t="s">
        <v>89</v>
      </c>
      <c r="C63" s="45" t="str">
        <f>'11'!D60</f>
        <v>05</v>
      </c>
      <c r="D63" s="45" t="str">
        <f>'11'!E60</f>
        <v>03</v>
      </c>
      <c r="E63" s="45" t="str">
        <f>'11'!F60</f>
        <v>0110300190</v>
      </c>
      <c r="F63" s="45" t="str">
        <f>'11'!G60</f>
        <v>244</v>
      </c>
      <c r="G63" s="45">
        <f>'11'!I60</f>
        <v>5</v>
      </c>
      <c r="H63" s="75">
        <f t="shared" si="0"/>
        <v>1.25</v>
      </c>
      <c r="I63" s="75">
        <f t="shared" si="1"/>
        <v>1.25</v>
      </c>
      <c r="J63" s="75">
        <f t="shared" si="2"/>
        <v>1.25</v>
      </c>
      <c r="K63" s="75">
        <f t="shared" si="3"/>
        <v>1.25</v>
      </c>
    </row>
    <row r="64" spans="1:11" ht="41.25" customHeight="1">
      <c r="A64" s="73" t="str">
        <f>'11'!B61</f>
        <v>Содержание (мест) площадок накопления ТКО</v>
      </c>
      <c r="B64" s="72">
        <v>801</v>
      </c>
      <c r="C64" s="45" t="str">
        <f>'11'!D61</f>
        <v>05</v>
      </c>
      <c r="D64" s="45" t="str">
        <f>'11'!E61</f>
        <v>03</v>
      </c>
      <c r="E64" s="45" t="str">
        <f>'11'!F61</f>
        <v>0110305013</v>
      </c>
      <c r="F64" s="45"/>
      <c r="G64" s="45">
        <f>'11'!I61</f>
        <v>10.5</v>
      </c>
      <c r="H64" s="75">
        <f aca="true" t="shared" si="4" ref="H64:K65">G64/4</f>
        <v>2.625</v>
      </c>
      <c r="I64" s="75">
        <f t="shared" si="4"/>
        <v>0.65625</v>
      </c>
      <c r="J64" s="75">
        <f t="shared" si="4"/>
        <v>0.1640625</v>
      </c>
      <c r="K64" s="75">
        <f t="shared" si="4"/>
        <v>0.041015625</v>
      </c>
    </row>
    <row r="65" spans="1:11" ht="41.25" customHeight="1">
      <c r="A65" s="73" t="str">
        <f>'11'!B62</f>
        <v>Прочая закупка товаров, работ и услуг для обеспечения государственных (муниципальных) нужд</v>
      </c>
      <c r="B65" s="72">
        <v>801</v>
      </c>
      <c r="C65" s="45" t="str">
        <f>'11'!D62</f>
        <v>05</v>
      </c>
      <c r="D65" s="45" t="str">
        <f>'11'!E62</f>
        <v>03</v>
      </c>
      <c r="E65" s="45" t="str">
        <f>'11'!F62</f>
        <v>0110305013</v>
      </c>
      <c r="F65" s="45" t="str">
        <f>'11'!G62</f>
        <v>244</v>
      </c>
      <c r="G65" s="45">
        <f>'11'!I62</f>
        <v>10.5</v>
      </c>
      <c r="H65" s="75">
        <f t="shared" si="4"/>
        <v>2.625</v>
      </c>
      <c r="I65" s="75">
        <f t="shared" si="4"/>
        <v>0.65625</v>
      </c>
      <c r="J65" s="75">
        <f t="shared" si="4"/>
        <v>0.1640625</v>
      </c>
      <c r="K65" s="75">
        <f t="shared" si="4"/>
        <v>0.041015625</v>
      </c>
    </row>
    <row r="66" spans="1:11" ht="27" customHeight="1">
      <c r="A66" s="73" t="str">
        <f>'11'!B63</f>
        <v>Физическая культура испорт</v>
      </c>
      <c r="B66" s="74" t="s">
        <v>89</v>
      </c>
      <c r="C66" s="45" t="str">
        <f>'11'!D63</f>
        <v>11</v>
      </c>
      <c r="D66" s="45"/>
      <c r="E66" s="45"/>
      <c r="F66" s="45"/>
      <c r="G66" s="45">
        <f>'11'!I63</f>
        <v>295.93</v>
      </c>
      <c r="H66" s="75">
        <f t="shared" si="0"/>
        <v>73.9825</v>
      </c>
      <c r="I66" s="75">
        <f t="shared" si="1"/>
        <v>73.9825</v>
      </c>
      <c r="J66" s="75">
        <f t="shared" si="2"/>
        <v>73.9825</v>
      </c>
      <c r="K66" s="75">
        <f t="shared" si="3"/>
        <v>73.9825</v>
      </c>
    </row>
    <row r="67" spans="1:11" ht="30.75" customHeight="1">
      <c r="A67" s="73" t="str">
        <f>'11'!B64</f>
        <v>Другие вопросы в области физической культуры и спорта</v>
      </c>
      <c r="B67" s="72" t="s">
        <v>89</v>
      </c>
      <c r="C67" s="45" t="str">
        <f>'11'!D64</f>
        <v>11</v>
      </c>
      <c r="D67" s="45" t="str">
        <f>'11'!E64</f>
        <v>05</v>
      </c>
      <c r="E67" s="45"/>
      <c r="F67" s="45"/>
      <c r="G67" s="45">
        <f>'11'!I64</f>
        <v>295.93</v>
      </c>
      <c r="H67" s="75">
        <f t="shared" si="0"/>
        <v>73.9825</v>
      </c>
      <c r="I67" s="75">
        <f t="shared" si="1"/>
        <v>73.9825</v>
      </c>
      <c r="J67" s="75">
        <f t="shared" si="2"/>
        <v>73.9825</v>
      </c>
      <c r="K67" s="75">
        <f t="shared" si="3"/>
        <v>73.9825</v>
      </c>
    </row>
    <row r="68" spans="1:11" ht="43.5" customHeight="1">
      <c r="A68" s="73" t="str">
        <f>'11'!B65</f>
        <v>Муниципальная программа "Комплексное развитие территории сельского поселения МО "Уйменское сельское поселение" на 2019-2024 гг."</v>
      </c>
      <c r="B68" s="74" t="s">
        <v>89</v>
      </c>
      <c r="C68" s="45" t="str">
        <f>'11'!D65</f>
        <v>11</v>
      </c>
      <c r="D68" s="45" t="str">
        <f>'11'!E65</f>
        <v>05</v>
      </c>
      <c r="E68" s="45" t="str">
        <f>'11'!F65</f>
        <v>0000000000</v>
      </c>
      <c r="F68" s="45"/>
      <c r="G68" s="45">
        <f>'11'!I65</f>
        <v>295.93</v>
      </c>
      <c r="H68" s="75">
        <f t="shared" si="0"/>
        <v>73.9825</v>
      </c>
      <c r="I68" s="75">
        <f t="shared" si="1"/>
        <v>73.9825</v>
      </c>
      <c r="J68" s="75">
        <f t="shared" si="2"/>
        <v>73.9825</v>
      </c>
      <c r="K68" s="75">
        <f t="shared" si="3"/>
        <v>73.9825</v>
      </c>
    </row>
    <row r="69" spans="1:11" ht="38.25" customHeight="1">
      <c r="A69" s="73" t="str">
        <f>'11'!B66</f>
        <v>Подпрограмма "Устойчивое развитие систем жизнеобеспечения"</v>
      </c>
      <c r="B69" s="72" t="s">
        <v>89</v>
      </c>
      <c r="C69" s="45" t="str">
        <f>'11'!D66</f>
        <v>11</v>
      </c>
      <c r="D69" s="45" t="str">
        <f>'11'!E66</f>
        <v>05</v>
      </c>
      <c r="E69" s="45" t="str">
        <f>'11'!F66</f>
        <v>0100000000</v>
      </c>
      <c r="F69" s="45"/>
      <c r="G69" s="45">
        <f>'11'!I66</f>
        <v>295.93</v>
      </c>
      <c r="H69" s="75">
        <f t="shared" si="0"/>
        <v>73.9825</v>
      </c>
      <c r="I69" s="75">
        <f t="shared" si="1"/>
        <v>73.9825</v>
      </c>
      <c r="J69" s="75">
        <f t="shared" si="2"/>
        <v>73.9825</v>
      </c>
      <c r="K69" s="75">
        <f t="shared" si="3"/>
        <v>73.9825</v>
      </c>
    </row>
    <row r="70" spans="1:11" ht="31.5" customHeight="1">
      <c r="A70" s="73" t="str">
        <f>'11'!B67</f>
        <v>Основное мероприятие: "Развитие физической культуры и спорта"</v>
      </c>
      <c r="B70" s="74" t="s">
        <v>89</v>
      </c>
      <c r="C70" s="45" t="str">
        <f>'11'!D67</f>
        <v>11</v>
      </c>
      <c r="D70" s="45" t="str">
        <f>'11'!E67</f>
        <v>05</v>
      </c>
      <c r="E70" s="45" t="str">
        <f>'11'!F67</f>
        <v>012000000</v>
      </c>
      <c r="F70" s="45"/>
      <c r="G70" s="45">
        <f>'11'!I67</f>
        <v>295.93</v>
      </c>
      <c r="H70" s="75">
        <f t="shared" si="0"/>
        <v>73.9825</v>
      </c>
      <c r="I70" s="75">
        <f t="shared" si="1"/>
        <v>73.9825</v>
      </c>
      <c r="J70" s="75">
        <f t="shared" si="2"/>
        <v>73.9825</v>
      </c>
      <c r="K70" s="75">
        <f t="shared" si="3"/>
        <v>73.9825</v>
      </c>
    </row>
    <row r="71" spans="1:11" ht="34.5" customHeight="1">
      <c r="A71" s="73" t="str">
        <f>'11'!B68</f>
        <v>Прочая закупка товаров, работ и услуг для обеспечения государственных (муниципальных) нужд</v>
      </c>
      <c r="B71" s="72" t="s">
        <v>89</v>
      </c>
      <c r="C71" s="45" t="str">
        <f>'11'!D68</f>
        <v>11</v>
      </c>
      <c r="D71" s="45" t="str">
        <f>'11'!E68</f>
        <v>05</v>
      </c>
      <c r="E71" s="45" t="str">
        <f>'11'!F68</f>
        <v>0120300190</v>
      </c>
      <c r="F71" s="45" t="str">
        <f>'11'!G68</f>
        <v>244</v>
      </c>
      <c r="G71" s="45">
        <f>'11'!I68</f>
        <v>293.93</v>
      </c>
      <c r="H71" s="75">
        <f t="shared" si="0"/>
        <v>73.4825</v>
      </c>
      <c r="I71" s="75">
        <f t="shared" si="1"/>
        <v>73.4825</v>
      </c>
      <c r="J71" s="75">
        <f t="shared" si="2"/>
        <v>73.4825</v>
      </c>
      <c r="K71" s="75">
        <f t="shared" si="3"/>
        <v>73.4825</v>
      </c>
    </row>
    <row r="72" spans="1:11" ht="34.5" customHeight="1">
      <c r="A72" s="73" t="str">
        <f>'11'!B69</f>
        <v>Закупка энергетических ресурсов</v>
      </c>
      <c r="B72" s="72" t="s">
        <v>162</v>
      </c>
      <c r="C72" s="45" t="str">
        <f>'11'!D69</f>
        <v>11</v>
      </c>
      <c r="D72" s="45" t="str">
        <f>'11'!E69</f>
        <v>05</v>
      </c>
      <c r="E72" s="45" t="str">
        <f>'11'!F69</f>
        <v>0120300190</v>
      </c>
      <c r="F72" s="45" t="str">
        <f>'11'!G69</f>
        <v>247</v>
      </c>
      <c r="G72" s="45">
        <f>'11'!I69</f>
        <v>2</v>
      </c>
      <c r="H72" s="75">
        <f>G72/4</f>
        <v>0.5</v>
      </c>
      <c r="I72" s="75">
        <f>G72/4</f>
        <v>0.5</v>
      </c>
      <c r="J72" s="75">
        <f>G72/4</f>
        <v>0.5</v>
      </c>
      <c r="K72" s="75">
        <f>G72/4</f>
        <v>0.5</v>
      </c>
    </row>
    <row r="73" spans="1:11" ht="36" customHeight="1">
      <c r="A73" s="73" t="str">
        <f>'11'!B70</f>
        <v>Условно утвержденные расходы</v>
      </c>
      <c r="B73" s="74" t="s">
        <v>89</v>
      </c>
      <c r="C73" s="45" t="str">
        <f>'11'!D70</f>
        <v>99</v>
      </c>
      <c r="D73" s="45" t="str">
        <f>'11'!E70</f>
        <v>99</v>
      </c>
      <c r="E73" s="45" t="str">
        <f>'11'!F70</f>
        <v>9990000</v>
      </c>
      <c r="F73" s="45" t="str">
        <f>'11'!G70</f>
        <v>999</v>
      </c>
      <c r="G73" s="45">
        <f>'11'!I70</f>
        <v>0</v>
      </c>
      <c r="H73" s="75">
        <f t="shared" si="0"/>
        <v>0</v>
      </c>
      <c r="I73" s="75">
        <f t="shared" si="1"/>
        <v>0</v>
      </c>
      <c r="J73" s="75">
        <f t="shared" si="2"/>
        <v>0</v>
      </c>
      <c r="K73" s="75">
        <f t="shared" si="3"/>
        <v>0</v>
      </c>
    </row>
    <row r="74" spans="1:7" ht="12.75">
      <c r="A74" s="184" t="s">
        <v>147</v>
      </c>
      <c r="B74" s="184"/>
      <c r="C74" s="184"/>
      <c r="D74" s="184"/>
      <c r="E74" s="184"/>
      <c r="F74" s="184"/>
      <c r="G74" s="45">
        <f>'11'!I71</f>
        <v>2927.46</v>
      </c>
    </row>
    <row r="75" spans="1:7" ht="12.75">
      <c r="A75" s="115"/>
      <c r="B75" s="115"/>
      <c r="C75" s="115"/>
      <c r="D75" s="115"/>
      <c r="E75" s="115"/>
      <c r="F75" s="115"/>
      <c r="G75" s="116"/>
    </row>
    <row r="77" spans="1:5" ht="12.75">
      <c r="A77" t="s">
        <v>151</v>
      </c>
      <c r="B77" t="s">
        <v>152</v>
      </c>
      <c r="E77" t="s">
        <v>153</v>
      </c>
    </row>
  </sheetData>
  <sheetProtection/>
  <mergeCells count="3">
    <mergeCell ref="A6:K6"/>
    <mergeCell ref="F1:K5"/>
    <mergeCell ref="A74:F74"/>
  </mergeCells>
  <printOptions/>
  <pageMargins left="0.7" right="0.7" top="0.75" bottom="0.75" header="0.3" footer="0.3"/>
  <pageSetup fitToHeight="0" fitToWidth="1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Пользователь Windows</cp:lastModifiedBy>
  <cp:lastPrinted>2020-12-21T04:15:23Z</cp:lastPrinted>
  <dcterms:created xsi:type="dcterms:W3CDTF">2007-09-12T09:25:25Z</dcterms:created>
  <dcterms:modified xsi:type="dcterms:W3CDTF">2021-06-30T07:31:13Z</dcterms:modified>
  <cp:category/>
  <cp:version/>
  <cp:contentType/>
  <cp:contentStatus/>
</cp:coreProperties>
</file>