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9" activeTab="6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сводная бюд роспись" sheetId="7" r:id="rId7"/>
    <sheet name="Лист1" sheetId="8" r:id="rId8"/>
  </sheets>
  <definedNames>
    <definedName name="_Toc105952697" localSheetId="0">'7'!#REF!</definedName>
    <definedName name="_Toc105952698" localSheetId="0">'7'!#REF!</definedName>
    <definedName name="_xlnm.Print_Area" localSheetId="3">'10'!#REF!</definedName>
    <definedName name="_xlnm.Print_Area" localSheetId="4">'11'!$A$1:$I$69</definedName>
    <definedName name="_xlnm.Print_Area" localSheetId="5">'12'!$A$1:$J$73</definedName>
    <definedName name="_xlnm.Print_Area" localSheetId="0">'7'!$A$1:$D$27</definedName>
    <definedName name="_xlnm.Print_Area" localSheetId="1">'8'!$A$1:$E$26</definedName>
    <definedName name="_xlnm.Print_Area" localSheetId="2">'9'!$A$1:$H$72</definedName>
    <definedName name="_xlnm.Print_Area" localSheetId="6">'сводная бюд роспись'!$A$1:$K$76</definedName>
    <definedName name="п" localSheetId="5">#REF!</definedName>
    <definedName name="п">#REF!</definedName>
  </definedNames>
  <calcPr calcMode="manual" fullCalcOnLoad="1"/>
</workbook>
</file>

<file path=xl/sharedStrings.xml><?xml version="1.0" encoding="utf-8"?>
<sst xmlns="http://schemas.openxmlformats.org/spreadsheetml/2006/main" count="890" uniqueCount="186">
  <si>
    <t>Изменения (+;-)</t>
  </si>
  <si>
    <t>Сумма с учетом изменений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</si>
  <si>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</si>
  <si>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</si>
  <si>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</si>
  <si>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</si>
  <si>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</si>
  <si>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</si>
  <si>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</si>
  <si>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</si>
  <si>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</si>
  <si>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</si>
  <si>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</si>
  <si>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</si>
  <si>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</si>
  <si>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</si>
  <si>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</si>
  <si>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</si>
  <si>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</si>
  <si>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</si>
  <si>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</si>
  <si>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</si>
  <si>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</si>
  <si>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</si>
  <si>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</si>
  <si>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</si>
  <si>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</si>
  <si>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</si>
  <si>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</si>
  <si>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</si>
  <si>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</si>
  <si>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</si>
  <si>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</si>
  <si>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</si>
  <si>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</si>
  <si>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</si>
  <si>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</si>
  <si>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</si>
  <si>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</si>
  <si>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</si>
  <si>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</si>
  <si>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</si>
  <si>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</si>
  <si>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</si>
  <si>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</si>
  <si>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</si>
  <si>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</si>
  <si>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</si>
  <si>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</si>
  <si>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</si>
  <si>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</si>
  <si>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</si>
  <si>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</si>
  <si>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</si>
  <si>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</si>
  <si>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</si>
  <si>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</si>
  <si>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</si>
  <si>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</si>
  <si>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</si>
  <si>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</si>
  <si>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</si>
  <si>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</si>
  <si>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</si>
  <si>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</si>
  <si>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</si>
  <si>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</si>
  <si>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</si>
  <si>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</si>
  <si>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</si>
  <si>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</si>
  <si>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</si>
  <si>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</si>
  <si>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</si>
  <si>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</si>
  <si>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</si>
  <si>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</si>
  <si>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</si>
  <si>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</si>
  <si>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</si>
  <si>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</si>
  <si>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</si>
  <si>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</si>
  <si>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</si>
  <si>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</si>
  <si>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</si>
  <si>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</si>
  <si>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</si>
  <si>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</si>
  <si>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</si>
  <si>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</si>
  <si>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</si>
  <si>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</si>
  <si>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</si>
  <si>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</si>
  <si>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</si>
  <si>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</si>
  <si>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</si>
  <si>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</si>
  <si>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</si>
  <si>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</si>
  <si>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</si>
  <si>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</si>
  <si>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</si>
  <si>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</si>
  <si>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Сумма с учетом изменений на 2021 год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</si>
  <si>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</si>
  <si>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</si>
  <si>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</si>
  <si>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</si>
  <si>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</si>
  <si>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</si>
  <si>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</si>
  <si>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</si>
  <si>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</si>
  <si>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</si>
  <si>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</si>
  <si>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</si>
  <si>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</si>
  <si>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</si>
  <si>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06</t>
  </si>
  <si>
    <t>540</t>
  </si>
  <si>
    <t>Другие вопросы в области национальной экономики</t>
  </si>
  <si>
    <t>12</t>
  </si>
  <si>
    <t>0110200190</t>
  </si>
  <si>
    <t>0412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</si>
  <si>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</si>
  <si>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</si>
  <si>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</si>
  <si>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</si>
  <si>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</si>
  <si>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</si>
  <si>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</si>
  <si>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</si>
  <si>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</si>
  <si>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</si>
  <si>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</si>
  <si>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</si>
  <si>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</si>
  <si>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</si>
  <si>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</si>
  <si>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</si>
  <si>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Сумма на 2022 год</t>
  </si>
  <si>
    <t>853</t>
  </si>
  <si>
    <t>1.5.</t>
  </si>
  <si>
    <t>1.6.</t>
  </si>
  <si>
    <t>1.8.</t>
  </si>
  <si>
    <t>1.9.</t>
  </si>
  <si>
    <t>Всего расходов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</si>
  <si>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</si>
  <si>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990А0S8500</t>
  </si>
  <si>
    <t>1.10.</t>
  </si>
  <si>
    <t>Глава МО "Уйменское сельское поселение"</t>
  </si>
  <si>
    <t>____________________</t>
  </si>
  <si>
    <t>Купреева О.А.</t>
  </si>
  <si>
    <t>9999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</si>
  <si>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2021 год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</si>
  <si>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на 2022-2023 годы</t>
  </si>
  <si>
    <t>Сумма на 2022 год с учетом изменений</t>
  </si>
  <si>
    <t>Приложение 8
к решению «О бюджете 
муниципального образования "Уйменское сельское поселение"  
на 2021 год и на плановый 
период 2022 и 2023 годов»</t>
  </si>
  <si>
    <t>Приложение  7
к решению «О бюджете 
муниципального образования "Уйменское сельское поселение"
на 2021 год и на плановый 
период 2022 и 2023 годов»</t>
  </si>
  <si>
    <t>Изменения на 2022 год (+;-)</t>
  </si>
  <si>
    <t>Приложение 9
к решению «О бюджете 
муниципального образования "Уйменское сельское поселение"
на 2021 год и на плановый 
период 2022 и 2023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</si>
  <si>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2021 год</t>
  </si>
  <si>
    <t>07</t>
  </si>
  <si>
    <t>Приложение 10
к решению «О бюджете 
муниципального образования "Уйменское сельское поселение"
на 2021 год и на плановый 
период 2022 и 2023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</si>
  <si>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на 2022 и на 2023 годы</t>
  </si>
  <si>
    <t>Сумма с учетом изменений на 2022 год</t>
  </si>
  <si>
    <t>Сумма на 2023 год</t>
  </si>
  <si>
    <t>Приложение 11
к решению «О бюджете 
муниципального образования "Уйменское сельское поселение"
на 2021 год и на плановый 
период 2022 и 2023 годов»</t>
  </si>
  <si>
    <t>Ведомственная структура расходов бюджета муниципального образования  Уйменское сельское поселение на 2021 год</t>
  </si>
  <si>
    <t>802</t>
  </si>
  <si>
    <t>Приложение 12
к решению «О бюджете 
муниципального образования  Уйменское сельское поселение
на 2021 год и на плановый 
период 2022 и 2023 годов»</t>
  </si>
  <si>
    <t>Ведомственная структура расходов бюджета муниципального образования  Уйменское сельское поселение на 2022 - 2023 годы</t>
  </si>
  <si>
    <t xml:space="preserve">Приложение № 9 к решению сессии "О сводной росписи бюджета на 2021 год и плановый период 2022-2023 годов" </t>
  </si>
  <si>
    <t>Сводная бюджетная роспись расходов по сельской администрации Уйменского сельского поселения Чойского района Республики Алтай на 2021 год</t>
  </si>
  <si>
    <t>247</t>
  </si>
  <si>
    <t>Закупка энергетических ресурсов</t>
  </si>
  <si>
    <t>880</t>
  </si>
  <si>
    <t>-5</t>
  </si>
  <si>
    <t>+15</t>
  </si>
  <si>
    <t>-10</t>
  </si>
  <si>
    <t>+52,96</t>
  </si>
  <si>
    <t>-67,96</t>
  </si>
  <si>
    <t>-57,13</t>
  </si>
  <si>
    <t>-10,83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</si>
</sst>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#,##0.00000_ ;\-#,##0.00000\ "/>
  </numFmts>
  <fonts count="74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66" fillId="0" borderId="0">
      <alignment/>
      <protection/>
    </xf>
    <xf numFmtId="0" fontId="17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21" fillId="33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49" fontId="31" fillId="0" borderId="11" xfId="0" applyNumberFormat="1" applyFont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justify" vertical="center"/>
    </xf>
    <xf numFmtId="0" fontId="5" fillId="34" borderId="14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6" fontId="6" fillId="33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top" wrapText="1"/>
    </xf>
    <xf numFmtId="49" fontId="33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3" fillId="0" borderId="0" xfId="0" applyFont="1" applyFill="1" applyAlignment="1">
      <alignment horizontal="right" wrapText="1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0" zoomScaleNormal="80" zoomScaleSheetLayoutView="100" zoomScalePageLayoutView="0" workbookViewId="0" topLeftCell="A7">
      <selection activeCell="C27" sqref="C27"/>
    </sheetView>
  </sheetViews>
  <sheetFormatPr defaultColWidth="9.00390625" defaultRowHeight="12.75"/>
  <cols>
    <col min="1" max="1" width="89.00390625" style="7" customWidth="1"/>
    <col min="2" max="2" width="13.625" style="4" customWidth="1"/>
    <col min="3" max="3" width="15.875" style="6" customWidth="1"/>
    <col min="4" max="4" width="17.25390625" style="3" customWidth="1"/>
  </cols>
  <sheetData>
    <row r="1" spans="2:4" ht="93.75" customHeight="1">
      <c r="B1" s="158" t="s">
        <v>160</v>
      </c>
      <c r="C1" s="158"/>
      <c r="D1" s="158"/>
    </row>
    <row r="2" spans="3:4" ht="20.25" customHeight="1">
      <c r="C2" s="10"/>
      <c r="D2" s="10"/>
    </row>
    <row r="3" spans="1:6" ht="64.5" customHeight="1">
      <c r="A3" s="157" t="s">
        <v>156</v>
      </c>
      <c r="B3" s="157"/>
      <c r="C3" s="157"/>
      <c r="D3" s="157"/>
      <c r="E3" s="9"/>
      <c r="F3" s="1"/>
    </row>
    <row r="4" spans="1:6" s="8" customFormat="1" ht="15.75">
      <c r="A4" s="9"/>
      <c r="B4" s="18"/>
      <c r="C4" s="9"/>
      <c r="D4" s="26" t="s">
        <v>45</v>
      </c>
      <c r="E4" s="9"/>
      <c r="F4" s="1"/>
    </row>
    <row r="5" spans="1:4" s="37" customFormat="1" ht="72" customHeight="1">
      <c r="A5" s="30" t="s">
        <v>15</v>
      </c>
      <c r="B5" s="30" t="s">
        <v>47</v>
      </c>
      <c r="C5" s="30" t="s">
        <v>0</v>
      </c>
      <c r="D5" s="30" t="s">
        <v>1</v>
      </c>
    </row>
    <row r="6" spans="1:4" s="37" customFormat="1" ht="18.75">
      <c r="A6" s="30">
        <v>1</v>
      </c>
      <c r="B6" s="36">
        <v>2</v>
      </c>
      <c r="C6" s="30">
        <v>3</v>
      </c>
      <c r="D6" s="30">
        <v>4</v>
      </c>
    </row>
    <row r="7" spans="1:4" s="24" customFormat="1" ht="18.75">
      <c r="A7" s="70" t="s">
        <v>14</v>
      </c>
      <c r="B7" s="71" t="s">
        <v>25</v>
      </c>
      <c r="C7" s="74"/>
      <c r="D7" s="72">
        <f>D8+D9+D10+D11+D12</f>
        <v>1978.48</v>
      </c>
    </row>
    <row r="8" spans="1:4" s="24" customFormat="1" ht="37.5">
      <c r="A8" s="31" t="s">
        <v>13</v>
      </c>
      <c r="B8" s="32" t="s">
        <v>44</v>
      </c>
      <c r="C8" s="89"/>
      <c r="D8" s="54">
        <v>386.15</v>
      </c>
    </row>
    <row r="9" spans="1:4" s="24" customFormat="1" ht="56.25">
      <c r="A9" s="31" t="s">
        <v>12</v>
      </c>
      <c r="B9" s="32" t="s">
        <v>26</v>
      </c>
      <c r="C9" s="89" t="s">
        <v>181</v>
      </c>
      <c r="D9" s="54">
        <v>1507.33</v>
      </c>
    </row>
    <row r="10" spans="1:4" s="24" customFormat="1" ht="37.5">
      <c r="A10" s="31" t="s">
        <v>11</v>
      </c>
      <c r="B10" s="32" t="s">
        <v>27</v>
      </c>
      <c r="C10" s="89"/>
      <c r="D10" s="54">
        <v>0.3</v>
      </c>
    </row>
    <row r="11" spans="1:4" s="24" customFormat="1" ht="18.75">
      <c r="A11" s="31" t="s">
        <v>10</v>
      </c>
      <c r="B11" s="32" t="s">
        <v>28</v>
      </c>
      <c r="C11" s="89"/>
      <c r="D11" s="54">
        <v>64.7</v>
      </c>
    </row>
    <row r="12" spans="1:4" s="24" customFormat="1" ht="18.75">
      <c r="A12" s="31" t="s">
        <v>9</v>
      </c>
      <c r="B12" s="32" t="s">
        <v>29</v>
      </c>
      <c r="C12" s="89" t="s">
        <v>180</v>
      </c>
      <c r="D12" s="54">
        <v>20</v>
      </c>
    </row>
    <row r="13" spans="1:4" s="24" customFormat="1" ht="18.75">
      <c r="A13" s="70" t="s">
        <v>8</v>
      </c>
      <c r="B13" s="71" t="s">
        <v>30</v>
      </c>
      <c r="C13" s="74"/>
      <c r="D13" s="72">
        <v>68.8</v>
      </c>
    </row>
    <row r="14" spans="1:4" s="24" customFormat="1" ht="18.75">
      <c r="A14" s="31" t="s">
        <v>31</v>
      </c>
      <c r="B14" s="32" t="s">
        <v>32</v>
      </c>
      <c r="C14" s="89"/>
      <c r="D14" s="54">
        <v>68.8</v>
      </c>
    </row>
    <row r="15" spans="1:4" s="24" customFormat="1" ht="37.5">
      <c r="A15" s="70" t="s">
        <v>7</v>
      </c>
      <c r="B15" s="71" t="s">
        <v>33</v>
      </c>
      <c r="C15" s="74"/>
      <c r="D15" s="72">
        <f>D16</f>
        <v>17</v>
      </c>
    </row>
    <row r="16" spans="1:4" s="24" customFormat="1" ht="18.75">
      <c r="A16" s="31" t="s">
        <v>6</v>
      </c>
      <c r="B16" s="32" t="s">
        <v>34</v>
      </c>
      <c r="C16" s="89"/>
      <c r="D16" s="54">
        <v>17</v>
      </c>
    </row>
    <row r="17" spans="1:4" s="24" customFormat="1" ht="18.75">
      <c r="A17" s="70" t="s">
        <v>99</v>
      </c>
      <c r="B17" s="71" t="s">
        <v>100</v>
      </c>
      <c r="C17" s="74"/>
      <c r="D17" s="76">
        <f>D18+D19</f>
        <v>415.88</v>
      </c>
    </row>
    <row r="18" spans="1:4" s="24" customFormat="1" ht="27" customHeight="1">
      <c r="A18" s="31" t="s">
        <v>133</v>
      </c>
      <c r="B18" s="32" t="s">
        <v>98</v>
      </c>
      <c r="C18" s="89"/>
      <c r="D18" s="77">
        <v>415.78</v>
      </c>
    </row>
    <row r="19" spans="1:4" s="24" customFormat="1" ht="28.5" customHeight="1">
      <c r="A19" s="31" t="s">
        <v>122</v>
      </c>
      <c r="B19" s="32" t="s">
        <v>125</v>
      </c>
      <c r="C19" s="89"/>
      <c r="D19" s="77">
        <v>0.1</v>
      </c>
    </row>
    <row r="20" spans="1:4" s="24" customFormat="1" ht="18.75">
      <c r="A20" s="70" t="s">
        <v>5</v>
      </c>
      <c r="B20" s="71" t="s">
        <v>35</v>
      </c>
      <c r="C20" s="74"/>
      <c r="D20" s="72">
        <f>D21</f>
        <v>5</v>
      </c>
    </row>
    <row r="21" spans="1:4" s="24" customFormat="1" ht="18.75">
      <c r="A21" s="31" t="s">
        <v>4</v>
      </c>
      <c r="B21" s="32" t="s">
        <v>36</v>
      </c>
      <c r="C21" s="89"/>
      <c r="D21" s="54">
        <v>5</v>
      </c>
    </row>
    <row r="22" spans="1:4" s="24" customFormat="1" ht="18.75">
      <c r="A22" s="31" t="s">
        <v>3</v>
      </c>
      <c r="B22" s="32" t="s">
        <v>37</v>
      </c>
      <c r="C22" s="89"/>
      <c r="D22" s="54"/>
    </row>
    <row r="23" spans="1:4" s="90" customFormat="1" ht="18.75">
      <c r="A23" s="70" t="s">
        <v>38</v>
      </c>
      <c r="B23" s="71" t="s">
        <v>39</v>
      </c>
      <c r="C23" s="74"/>
      <c r="D23" s="72">
        <f>D24+D25</f>
        <v>32</v>
      </c>
    </row>
    <row r="24" spans="1:4" s="24" customFormat="1" ht="18.75">
      <c r="A24" s="31" t="s">
        <v>40</v>
      </c>
      <c r="B24" s="32" t="s">
        <v>41</v>
      </c>
      <c r="C24" s="89"/>
      <c r="D24" s="54"/>
    </row>
    <row r="25" spans="1:4" s="24" customFormat="1" ht="18.75">
      <c r="A25" s="31" t="s">
        <v>42</v>
      </c>
      <c r="B25" s="32" t="s">
        <v>43</v>
      </c>
      <c r="C25" s="89"/>
      <c r="D25" s="54">
        <v>32</v>
      </c>
    </row>
    <row r="26" spans="1:4" s="24" customFormat="1" ht="18.75">
      <c r="A26" s="31" t="s">
        <v>78</v>
      </c>
      <c r="B26" s="32" t="s">
        <v>155</v>
      </c>
      <c r="C26" s="89" t="s">
        <v>179</v>
      </c>
      <c r="D26" s="54">
        <v>0</v>
      </c>
    </row>
    <row r="27" spans="1:4" s="24" customFormat="1" ht="26.25" customHeight="1">
      <c r="A27" s="73" t="s">
        <v>2</v>
      </c>
      <c r="B27" s="74"/>
      <c r="C27" s="74"/>
      <c r="D27" s="76">
        <f>D7+D13+D15+D17+D20+D23+D26</f>
        <v>2517.16</v>
      </c>
    </row>
    <row r="28" spans="1:4" s="24" customFormat="1" ht="18.75">
      <c r="A28" s="33"/>
      <c r="B28" s="34"/>
      <c r="C28" s="35"/>
      <c r="D28" s="29"/>
    </row>
    <row r="29" spans="1:4" s="24" customFormat="1" ht="18.75">
      <c r="A29" s="33"/>
      <c r="B29" s="34"/>
      <c r="C29" s="35"/>
      <c r="D29" s="29"/>
    </row>
    <row r="30" spans="1:4" s="24" customFormat="1" ht="18.75">
      <c r="A30" s="33"/>
      <c r="B30" s="34"/>
      <c r="C30" s="35"/>
      <c r="D30" s="29"/>
    </row>
    <row r="31" spans="1:4" s="24" customFormat="1" ht="18.75">
      <c r="A31" s="33"/>
      <c r="B31" s="34"/>
      <c r="C31" s="35"/>
      <c r="D31" s="29"/>
    </row>
    <row r="32" spans="1:4" s="24" customFormat="1" ht="18.75">
      <c r="A32" s="33"/>
      <c r="B32" s="34"/>
      <c r="C32" s="35"/>
      <c r="D32" s="29"/>
    </row>
    <row r="33" spans="1:4" s="24" customFormat="1" ht="18.75">
      <c r="A33" s="33"/>
      <c r="B33" s="34"/>
      <c r="C33" s="35"/>
      <c r="D33" s="29"/>
    </row>
    <row r="34" spans="1:4" s="24" customFormat="1" ht="18.75">
      <c r="A34" s="33"/>
      <c r="B34" s="34"/>
      <c r="C34" s="35"/>
      <c r="D34" s="29"/>
    </row>
    <row r="35" spans="1:4" s="24" customFormat="1" ht="18.75">
      <c r="A35" s="33"/>
      <c r="B35" s="34"/>
      <c r="C35" s="35"/>
      <c r="D35" s="29"/>
    </row>
    <row r="36" spans="1:4" s="24" customFormat="1" ht="18.75">
      <c r="A36" s="33"/>
      <c r="B36" s="34"/>
      <c r="C36" s="35"/>
      <c r="D36" s="29"/>
    </row>
    <row r="37" spans="1:4" s="24" customFormat="1" ht="18.75">
      <c r="A37" s="33"/>
      <c r="B37" s="34"/>
      <c r="C37" s="35"/>
      <c r="D37" s="29"/>
    </row>
    <row r="38" spans="1:4" s="24" customFormat="1" ht="18.75">
      <c r="A38" s="33"/>
      <c r="B38" s="34"/>
      <c r="C38" s="35"/>
      <c r="D38" s="29"/>
    </row>
    <row r="39" spans="1:4" s="24" customFormat="1" ht="18.75">
      <c r="A39" s="33"/>
      <c r="B39" s="34"/>
      <c r="C39" s="35"/>
      <c r="D39" s="29"/>
    </row>
    <row r="40" spans="1:4" s="24" customFormat="1" ht="18.75">
      <c r="A40" s="33"/>
      <c r="B40" s="34"/>
      <c r="C40" s="35"/>
      <c r="D40" s="29"/>
    </row>
    <row r="41" spans="1:4" s="24" customFormat="1" ht="18.75">
      <c r="A41" s="33"/>
      <c r="B41" s="34"/>
      <c r="C41" s="35"/>
      <c r="D41" s="29"/>
    </row>
    <row r="42" spans="1:4" s="24" customFormat="1" ht="18.75">
      <c r="A42" s="33"/>
      <c r="B42" s="34"/>
      <c r="C42" s="35"/>
      <c r="D42" s="29"/>
    </row>
    <row r="43" spans="1:4" s="24" customFormat="1" ht="18.75">
      <c r="A43" s="33"/>
      <c r="B43" s="34"/>
      <c r="C43" s="35"/>
      <c r="D43" s="29"/>
    </row>
    <row r="44" spans="1:4" s="24" customFormat="1" ht="18.75">
      <c r="A44" s="33"/>
      <c r="B44" s="34"/>
      <c r="C44" s="35"/>
      <c r="D44" s="29"/>
    </row>
    <row r="45" spans="1:4" s="24" customFormat="1" ht="18.75">
      <c r="A45" s="33"/>
      <c r="B45" s="34"/>
      <c r="C45" s="35"/>
      <c r="D45" s="29"/>
    </row>
    <row r="46" spans="1:4" s="24" customFormat="1" ht="18.75">
      <c r="A46" s="33"/>
      <c r="B46" s="34"/>
      <c r="C46" s="35"/>
      <c r="D46" s="29"/>
    </row>
    <row r="47" spans="1:4" s="24" customFormat="1" ht="18.75">
      <c r="A47" s="33"/>
      <c r="B47" s="34"/>
      <c r="C47" s="35"/>
      <c r="D47" s="29"/>
    </row>
    <row r="48" spans="1:4" s="24" customFormat="1" ht="18.75">
      <c r="A48" s="33"/>
      <c r="B48" s="34"/>
      <c r="C48" s="35"/>
      <c r="D48" s="29"/>
    </row>
    <row r="49" spans="1:4" s="24" customFormat="1" ht="18.75">
      <c r="A49" s="33"/>
      <c r="B49" s="34"/>
      <c r="C49" s="35"/>
      <c r="D49" s="29"/>
    </row>
    <row r="50" spans="1:4" s="24" customFormat="1" ht="18.75">
      <c r="A50" s="33"/>
      <c r="B50" s="34"/>
      <c r="C50" s="35"/>
      <c r="D50" s="29"/>
    </row>
    <row r="51" spans="1:4" s="24" customFormat="1" ht="18.75">
      <c r="A51" s="33"/>
      <c r="B51" s="34"/>
      <c r="C51" s="35"/>
      <c r="D51" s="29"/>
    </row>
    <row r="52" spans="1:4" s="24" customFormat="1" ht="18.75">
      <c r="A52" s="33"/>
      <c r="B52" s="34"/>
      <c r="C52" s="35"/>
      <c r="D52" s="29"/>
    </row>
    <row r="53" spans="1:4" s="24" customFormat="1" ht="18.75">
      <c r="A53" s="33"/>
      <c r="B53" s="34"/>
      <c r="C53" s="35"/>
      <c r="D53" s="29"/>
    </row>
    <row r="54" spans="1:4" s="24" customFormat="1" ht="18.75">
      <c r="A54" s="33"/>
      <c r="B54" s="34"/>
      <c r="C54" s="35"/>
      <c r="D54" s="29"/>
    </row>
    <row r="55" spans="1:4" s="24" customFormat="1" ht="18.75">
      <c r="A55" s="33"/>
      <c r="B55" s="34"/>
      <c r="C55" s="35"/>
      <c r="D55" s="29"/>
    </row>
    <row r="56" spans="1:4" s="24" customFormat="1" ht="18.75">
      <c r="A56" s="33"/>
      <c r="B56" s="34"/>
      <c r="C56" s="35"/>
      <c r="D56" s="2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84.625" style="7" customWidth="1"/>
    <col min="2" max="2" width="14.00390625" style="4" customWidth="1"/>
    <col min="3" max="3" width="13.625" style="6" customWidth="1"/>
    <col min="4" max="4" width="17.25390625" style="3" customWidth="1"/>
    <col min="5" max="5" width="13.00390625" style="3" customWidth="1"/>
    <col min="6" max="16384" width="9.125" style="3" customWidth="1"/>
  </cols>
  <sheetData>
    <row r="1" spans="3:5" ht="95.25" customHeight="1">
      <c r="C1" s="158" t="s">
        <v>159</v>
      </c>
      <c r="D1" s="158"/>
      <c r="E1" s="158"/>
    </row>
    <row r="2" spans="3:4" ht="24" customHeight="1">
      <c r="C2" s="10"/>
      <c r="D2" s="10"/>
    </row>
    <row r="3" spans="1:6" ht="64.5" customHeight="1">
      <c r="A3" s="157" t="s">
        <v>157</v>
      </c>
      <c r="B3" s="157"/>
      <c r="C3" s="157"/>
      <c r="D3" s="157"/>
      <c r="E3" s="9"/>
      <c r="F3" s="20"/>
    </row>
    <row r="4" spans="1:6" s="21" customFormat="1" ht="15.75">
      <c r="A4" s="9"/>
      <c r="B4" s="18"/>
      <c r="C4" s="9"/>
      <c r="D4" s="159" t="s">
        <v>45</v>
      </c>
      <c r="E4" s="159"/>
      <c r="F4" s="20"/>
    </row>
    <row r="5" spans="1:5" s="23" customFormat="1" ht="81" customHeight="1">
      <c r="A5" s="30" t="s">
        <v>15</v>
      </c>
      <c r="B5" s="30" t="s">
        <v>47</v>
      </c>
      <c r="C5" s="30" t="s">
        <v>161</v>
      </c>
      <c r="D5" s="30" t="s">
        <v>158</v>
      </c>
      <c r="E5" s="30" t="s">
        <v>168</v>
      </c>
    </row>
    <row r="6" spans="1:5" s="21" customFormat="1" ht="15.75">
      <c r="A6" s="22">
        <v>1</v>
      </c>
      <c r="B6" s="38">
        <v>2</v>
      </c>
      <c r="C6" s="22">
        <v>3</v>
      </c>
      <c r="D6" s="22">
        <v>4</v>
      </c>
      <c r="E6" s="22">
        <v>5</v>
      </c>
    </row>
    <row r="7" spans="1:5" s="29" customFormat="1" ht="18.75">
      <c r="A7" s="70" t="s">
        <v>14</v>
      </c>
      <c r="B7" s="71" t="s">
        <v>25</v>
      </c>
      <c r="C7" s="149"/>
      <c r="D7" s="76">
        <f>D8+D9+D10+D12</f>
        <v>1772.74</v>
      </c>
      <c r="E7" s="76">
        <f>E8+E9+E10+E12</f>
        <v>1712.99</v>
      </c>
    </row>
    <row r="8" spans="1:5" s="29" customFormat="1" ht="37.5">
      <c r="A8" s="31" t="s">
        <v>13</v>
      </c>
      <c r="B8" s="32" t="s">
        <v>44</v>
      </c>
      <c r="C8" s="154"/>
      <c r="D8" s="77">
        <f>7!D8</f>
        <v>386.15</v>
      </c>
      <c r="E8" s="77">
        <f>D8</f>
        <v>386.15</v>
      </c>
    </row>
    <row r="9" spans="1:5" s="29" customFormat="1" ht="56.25">
      <c r="A9" s="31" t="s">
        <v>12</v>
      </c>
      <c r="B9" s="32" t="s">
        <v>26</v>
      </c>
      <c r="C9" s="154" t="s">
        <v>183</v>
      </c>
      <c r="D9" s="77">
        <v>1366.29</v>
      </c>
      <c r="E9" s="77">
        <v>1306.54</v>
      </c>
    </row>
    <row r="10" spans="1:5" s="29" customFormat="1" ht="37.5">
      <c r="A10" s="31" t="s">
        <v>11</v>
      </c>
      <c r="B10" s="32" t="s">
        <v>27</v>
      </c>
      <c r="C10" s="154"/>
      <c r="D10" s="77">
        <f>7!D10</f>
        <v>0.3</v>
      </c>
      <c r="E10" s="77">
        <v>0.3</v>
      </c>
    </row>
    <row r="11" spans="1:5" s="29" customFormat="1" ht="18.75">
      <c r="A11" s="31" t="s">
        <v>10</v>
      </c>
      <c r="B11" s="32" t="s">
        <v>28</v>
      </c>
      <c r="C11" s="154"/>
      <c r="D11" s="77">
        <v>0</v>
      </c>
      <c r="E11" s="77">
        <v>0</v>
      </c>
    </row>
    <row r="12" spans="1:5" s="29" customFormat="1" ht="18.75">
      <c r="A12" s="31" t="s">
        <v>9</v>
      </c>
      <c r="B12" s="32" t="s">
        <v>29</v>
      </c>
      <c r="C12" s="154" t="s">
        <v>180</v>
      </c>
      <c r="D12" s="77">
        <v>20</v>
      </c>
      <c r="E12" s="77">
        <v>20</v>
      </c>
    </row>
    <row r="13" spans="1:5" s="29" customFormat="1" ht="18.75">
      <c r="A13" s="70" t="s">
        <v>8</v>
      </c>
      <c r="B13" s="71" t="s">
        <v>30</v>
      </c>
      <c r="C13" s="154"/>
      <c r="D13" s="76">
        <f>D14</f>
        <v>69.5</v>
      </c>
      <c r="E13" s="76">
        <f>E14</f>
        <v>72.5</v>
      </c>
    </row>
    <row r="14" spans="1:5" s="29" customFormat="1" ht="18.75">
      <c r="A14" s="31" t="s">
        <v>31</v>
      </c>
      <c r="B14" s="32" t="s">
        <v>32</v>
      </c>
      <c r="C14" s="154"/>
      <c r="D14" s="77">
        <v>69.5</v>
      </c>
      <c r="E14" s="77">
        <v>72.5</v>
      </c>
    </row>
    <row r="15" spans="1:5" s="29" customFormat="1" ht="37.5">
      <c r="A15" s="70" t="s">
        <v>7</v>
      </c>
      <c r="B15" s="71" t="s">
        <v>33</v>
      </c>
      <c r="C15" s="154"/>
      <c r="D15" s="76">
        <v>17</v>
      </c>
      <c r="E15" s="76">
        <v>17</v>
      </c>
    </row>
    <row r="16" spans="1:5" s="29" customFormat="1" ht="18.75">
      <c r="A16" s="31" t="s">
        <v>6</v>
      </c>
      <c r="B16" s="32" t="s">
        <v>34</v>
      </c>
      <c r="C16" s="154"/>
      <c r="D16" s="77">
        <v>17</v>
      </c>
      <c r="E16" s="77">
        <v>17</v>
      </c>
    </row>
    <row r="17" spans="1:5" s="29" customFormat="1" ht="18.75">
      <c r="A17" s="70" t="s">
        <v>99</v>
      </c>
      <c r="B17" s="71" t="s">
        <v>100</v>
      </c>
      <c r="C17" s="154"/>
      <c r="D17" s="76">
        <f>D18+D19</f>
        <v>433.90000000000003</v>
      </c>
      <c r="E17" s="76">
        <f>E18+E19</f>
        <v>469.53000000000003</v>
      </c>
    </row>
    <row r="18" spans="1:5" s="29" customFormat="1" ht="18.75">
      <c r="A18" s="31" t="s">
        <v>133</v>
      </c>
      <c r="B18" s="32" t="s">
        <v>98</v>
      </c>
      <c r="C18" s="154"/>
      <c r="D18" s="77">
        <v>433.8</v>
      </c>
      <c r="E18" s="77">
        <v>469.43</v>
      </c>
    </row>
    <row r="19" spans="1:5" s="29" customFormat="1" ht="18.75">
      <c r="A19" s="31" t="s">
        <v>122</v>
      </c>
      <c r="B19" s="32" t="s">
        <v>125</v>
      </c>
      <c r="C19" s="154"/>
      <c r="D19" s="77">
        <f>7!D19</f>
        <v>0.1</v>
      </c>
      <c r="E19" s="77">
        <v>0.1</v>
      </c>
    </row>
    <row r="20" spans="1:5" s="29" customFormat="1" ht="18.75">
      <c r="A20" s="70" t="s">
        <v>5</v>
      </c>
      <c r="B20" s="71" t="s">
        <v>35</v>
      </c>
      <c r="C20" s="154"/>
      <c r="D20" s="76">
        <f>7!D20</f>
        <v>5</v>
      </c>
      <c r="E20" s="76">
        <v>5</v>
      </c>
    </row>
    <row r="21" spans="1:5" s="29" customFormat="1" ht="18.75">
      <c r="A21" s="31" t="s">
        <v>4</v>
      </c>
      <c r="B21" s="32" t="s">
        <v>36</v>
      </c>
      <c r="C21" s="154"/>
      <c r="D21" s="77">
        <v>5</v>
      </c>
      <c r="E21" s="77">
        <v>5</v>
      </c>
    </row>
    <row r="22" spans="1:5" s="29" customFormat="1" ht="18.75">
      <c r="A22" s="70" t="s">
        <v>38</v>
      </c>
      <c r="B22" s="71" t="s">
        <v>39</v>
      </c>
      <c r="C22" s="154"/>
      <c r="D22" s="76">
        <f>D23+D24</f>
        <v>32</v>
      </c>
      <c r="E22" s="76">
        <f>E24</f>
        <v>32</v>
      </c>
    </row>
    <row r="23" spans="1:5" s="29" customFormat="1" ht="18.75">
      <c r="A23" s="31" t="s">
        <v>40</v>
      </c>
      <c r="B23" s="32" t="s">
        <v>41</v>
      </c>
      <c r="C23" s="154"/>
      <c r="D23" s="77">
        <v>0</v>
      </c>
      <c r="E23" s="77">
        <f>D23</f>
        <v>0</v>
      </c>
    </row>
    <row r="24" spans="1:5" s="29" customFormat="1" ht="18.75">
      <c r="A24" s="31" t="s">
        <v>42</v>
      </c>
      <c r="B24" s="32" t="s">
        <v>43</v>
      </c>
      <c r="C24" s="154"/>
      <c r="D24" s="77">
        <v>32</v>
      </c>
      <c r="E24" s="77">
        <v>32</v>
      </c>
    </row>
    <row r="25" spans="1:5" s="29" customFormat="1" ht="25.5" customHeight="1">
      <c r="A25" s="31" t="str">
        <f>7!A26</f>
        <v>Условно утвержденные расходы</v>
      </c>
      <c r="B25" s="149" t="str">
        <f>7!B26</f>
        <v>9999</v>
      </c>
      <c r="C25" s="154" t="s">
        <v>182</v>
      </c>
      <c r="D25" s="149">
        <v>57.96</v>
      </c>
      <c r="E25" s="77">
        <v>117.71</v>
      </c>
    </row>
    <row r="26" spans="1:5" s="29" customFormat="1" ht="18.75">
      <c r="A26" s="73" t="s">
        <v>2</v>
      </c>
      <c r="B26" s="74"/>
      <c r="C26" s="74"/>
      <c r="D26" s="76">
        <f>D7+D13+D15+D17+D20+D22+D25</f>
        <v>2388.1</v>
      </c>
      <c r="E26" s="76">
        <f>E7+E13+E15+E17+E20+E22+E25</f>
        <v>2426.73</v>
      </c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</sheetData>
  <sheetProtection/>
  <mergeCells count="3">
    <mergeCell ref="A3:D3"/>
    <mergeCell ref="D4:E4"/>
    <mergeCell ref="C1:E1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90" zoomScaleNormal="90" zoomScalePageLayoutView="0" workbookViewId="0" topLeftCell="A1">
      <selection activeCell="H70" sqref="H70"/>
    </sheetView>
  </sheetViews>
  <sheetFormatPr defaultColWidth="3.625" defaultRowHeight="12.75"/>
  <cols>
    <col min="1" max="1" width="5.25390625" style="56" customWidth="1"/>
    <col min="2" max="2" width="54.625" style="57" customWidth="1"/>
    <col min="3" max="3" width="12.375" style="58" customWidth="1"/>
    <col min="4" max="4" width="13.00390625" style="58" customWidth="1"/>
    <col min="5" max="5" width="18.875" style="58" customWidth="1"/>
    <col min="6" max="6" width="10.75390625" style="58" customWidth="1"/>
    <col min="7" max="7" width="13.625" style="58" customWidth="1"/>
    <col min="8" max="8" width="17.125" style="58" customWidth="1"/>
    <col min="9" max="255" width="9.125" style="59" customWidth="1"/>
    <col min="256" max="16384" width="3.625" style="59" customWidth="1"/>
  </cols>
  <sheetData>
    <row r="1" spans="6:8" ht="93" customHeight="1">
      <c r="F1" s="158" t="s">
        <v>162</v>
      </c>
      <c r="G1" s="158"/>
      <c r="H1" s="158"/>
    </row>
    <row r="2" spans="6:8" ht="21.75" customHeight="1">
      <c r="F2" s="25"/>
      <c r="G2" s="25"/>
      <c r="H2" s="25"/>
    </row>
    <row r="3" spans="1:8" s="5" customFormat="1" ht="86.25" customHeight="1">
      <c r="A3" s="157" t="s">
        <v>163</v>
      </c>
      <c r="B3" s="157"/>
      <c r="C3" s="157"/>
      <c r="D3" s="157"/>
      <c r="E3" s="157"/>
      <c r="F3" s="157"/>
      <c r="G3" s="157"/>
      <c r="H3" s="160"/>
    </row>
    <row r="4" spans="1:8" s="62" customFormat="1" ht="15.75">
      <c r="A4" s="60"/>
      <c r="B4" s="60"/>
      <c r="C4" s="60"/>
      <c r="D4" s="60"/>
      <c r="E4" s="61"/>
      <c r="F4" s="161" t="s">
        <v>16</v>
      </c>
      <c r="G4" s="161"/>
      <c r="H4" s="161"/>
    </row>
    <row r="5" spans="1:8" s="64" customFormat="1" ht="93.75" customHeight="1">
      <c r="A5" s="40" t="s">
        <v>17</v>
      </c>
      <c r="B5" s="40" t="s">
        <v>18</v>
      </c>
      <c r="C5" s="63" t="s">
        <v>48</v>
      </c>
      <c r="D5" s="63" t="s">
        <v>49</v>
      </c>
      <c r="E5" s="63" t="s">
        <v>50</v>
      </c>
      <c r="F5" s="63" t="s">
        <v>51</v>
      </c>
      <c r="G5" s="39" t="s">
        <v>0</v>
      </c>
      <c r="H5" s="40" t="s">
        <v>19</v>
      </c>
    </row>
    <row r="6" spans="1:8" s="41" customFormat="1" ht="15.75">
      <c r="A6" s="40">
        <v>1</v>
      </c>
      <c r="B6" s="40">
        <v>2</v>
      </c>
      <c r="C6" s="39" t="s">
        <v>52</v>
      </c>
      <c r="D6" s="39" t="s">
        <v>20</v>
      </c>
      <c r="E6" s="39" t="s">
        <v>21</v>
      </c>
      <c r="F6" s="39" t="s">
        <v>22</v>
      </c>
      <c r="G6" s="40">
        <v>6</v>
      </c>
      <c r="H6" s="40">
        <v>7</v>
      </c>
    </row>
    <row r="7" spans="1:8" s="41" customFormat="1" ht="18.75">
      <c r="A7" s="121"/>
      <c r="B7" s="122" t="s">
        <v>68</v>
      </c>
      <c r="C7" s="110" t="s">
        <v>53</v>
      </c>
      <c r="D7" s="110"/>
      <c r="E7" s="110"/>
      <c r="F7" s="110"/>
      <c r="G7" s="110"/>
      <c r="H7" s="112">
        <f>H8+H13+H26+H27+H29</f>
        <v>1978.48</v>
      </c>
    </row>
    <row r="8" spans="1:8" s="41" customFormat="1" ht="61.5" customHeight="1">
      <c r="A8" s="122"/>
      <c r="B8" s="122" t="s">
        <v>13</v>
      </c>
      <c r="C8" s="110" t="s">
        <v>53</v>
      </c>
      <c r="D8" s="110" t="s">
        <v>54</v>
      </c>
      <c r="E8" s="110"/>
      <c r="F8" s="110"/>
      <c r="G8" s="110"/>
      <c r="H8" s="112">
        <f>H11+H12</f>
        <v>386.15</v>
      </c>
    </row>
    <row r="9" spans="1:8" s="41" customFormat="1" ht="26.25" customHeight="1">
      <c r="A9" s="121"/>
      <c r="B9" s="123" t="s">
        <v>126</v>
      </c>
      <c r="C9" s="113" t="s">
        <v>53</v>
      </c>
      <c r="D9" s="113" t="s">
        <v>54</v>
      </c>
      <c r="E9" s="113" t="s">
        <v>127</v>
      </c>
      <c r="F9" s="113"/>
      <c r="G9" s="113"/>
      <c r="H9" s="115">
        <f>H10</f>
        <v>386.15</v>
      </c>
    </row>
    <row r="10" spans="1:8" s="41" customFormat="1" ht="44.25" customHeight="1">
      <c r="A10" s="121"/>
      <c r="B10" s="123" t="s">
        <v>55</v>
      </c>
      <c r="C10" s="113" t="s">
        <v>53</v>
      </c>
      <c r="D10" s="113" t="s">
        <v>54</v>
      </c>
      <c r="E10" s="113" t="s">
        <v>112</v>
      </c>
      <c r="F10" s="113"/>
      <c r="G10" s="113"/>
      <c r="H10" s="115">
        <f>H11+H12</f>
        <v>386.15</v>
      </c>
    </row>
    <row r="11" spans="1:8" s="41" customFormat="1" ht="37.5" customHeight="1">
      <c r="A11" s="121"/>
      <c r="B11" s="125" t="s">
        <v>101</v>
      </c>
      <c r="C11" s="113" t="s">
        <v>53</v>
      </c>
      <c r="D11" s="113" t="s">
        <v>54</v>
      </c>
      <c r="E11" s="113" t="s">
        <v>112</v>
      </c>
      <c r="F11" s="113" t="s">
        <v>56</v>
      </c>
      <c r="G11" s="113"/>
      <c r="H11" s="115">
        <v>296.58</v>
      </c>
    </row>
    <row r="12" spans="1:8" s="41" customFormat="1" ht="83.25" customHeight="1">
      <c r="A12" s="121"/>
      <c r="B12" s="125" t="s">
        <v>95</v>
      </c>
      <c r="C12" s="113" t="s">
        <v>53</v>
      </c>
      <c r="D12" s="113" t="s">
        <v>54</v>
      </c>
      <c r="E12" s="113" t="s">
        <v>112</v>
      </c>
      <c r="F12" s="113" t="s">
        <v>96</v>
      </c>
      <c r="G12" s="113"/>
      <c r="H12" s="115">
        <v>89.57</v>
      </c>
    </row>
    <row r="13" spans="1:8" s="41" customFormat="1" ht="102.75" customHeight="1">
      <c r="A13" s="121"/>
      <c r="B13" s="122" t="s">
        <v>12</v>
      </c>
      <c r="C13" s="110" t="s">
        <v>53</v>
      </c>
      <c r="D13" s="110" t="s">
        <v>57</v>
      </c>
      <c r="E13" s="110"/>
      <c r="F13" s="110"/>
      <c r="G13" s="110"/>
      <c r="H13" s="112">
        <f>H16+H17+H18+H21+H23+H24+H19+H25+H22</f>
        <v>1507.3300000000002</v>
      </c>
    </row>
    <row r="14" spans="1:8" s="41" customFormat="1" ht="45" customHeight="1">
      <c r="A14" s="121"/>
      <c r="B14" s="123" t="s">
        <v>126</v>
      </c>
      <c r="C14" s="113" t="s">
        <v>53</v>
      </c>
      <c r="D14" s="113" t="s">
        <v>57</v>
      </c>
      <c r="E14" s="113" t="s">
        <v>127</v>
      </c>
      <c r="F14" s="113"/>
      <c r="G14" s="113"/>
      <c r="H14" s="115">
        <f>H15</f>
        <v>1507.3300000000002</v>
      </c>
    </row>
    <row r="15" spans="1:8" s="41" customFormat="1" ht="46.5" customHeight="1">
      <c r="A15" s="121"/>
      <c r="B15" s="121" t="s">
        <v>58</v>
      </c>
      <c r="C15" s="113" t="s">
        <v>53</v>
      </c>
      <c r="D15" s="113" t="s">
        <v>57</v>
      </c>
      <c r="E15" s="113" t="s">
        <v>113</v>
      </c>
      <c r="F15" s="113"/>
      <c r="G15" s="113"/>
      <c r="H15" s="115">
        <f>H16+H17+H18+H19+H23+H24+H25+H21+H22</f>
        <v>1507.3300000000002</v>
      </c>
    </row>
    <row r="16" spans="1:8" s="41" customFormat="1" ht="78.75" customHeight="1">
      <c r="A16" s="121"/>
      <c r="B16" s="125" t="s">
        <v>60</v>
      </c>
      <c r="C16" s="113" t="s">
        <v>53</v>
      </c>
      <c r="D16" s="113" t="s">
        <v>57</v>
      </c>
      <c r="E16" s="113" t="s">
        <v>113</v>
      </c>
      <c r="F16" s="113" t="s">
        <v>56</v>
      </c>
      <c r="G16" s="113"/>
      <c r="H16" s="115">
        <v>920.37</v>
      </c>
    </row>
    <row r="17" spans="1:8" s="41" customFormat="1" ht="78.75" customHeight="1">
      <c r="A17" s="121"/>
      <c r="B17" s="125" t="s">
        <v>149</v>
      </c>
      <c r="C17" s="113" t="s">
        <v>53</v>
      </c>
      <c r="D17" s="113" t="s">
        <v>57</v>
      </c>
      <c r="E17" s="113" t="s">
        <v>150</v>
      </c>
      <c r="F17" s="113" t="s">
        <v>56</v>
      </c>
      <c r="G17" s="113"/>
      <c r="H17" s="115">
        <v>103.15</v>
      </c>
    </row>
    <row r="18" spans="1:8" s="41" customFormat="1" ht="84" customHeight="1">
      <c r="A18" s="121"/>
      <c r="B18" s="125" t="s">
        <v>95</v>
      </c>
      <c r="C18" s="113" t="s">
        <v>53</v>
      </c>
      <c r="D18" s="113" t="s">
        <v>57</v>
      </c>
      <c r="E18" s="113" t="s">
        <v>113</v>
      </c>
      <c r="F18" s="113" t="s">
        <v>96</v>
      </c>
      <c r="G18" s="113"/>
      <c r="H18" s="115">
        <v>264.47</v>
      </c>
    </row>
    <row r="19" spans="1:8" s="41" customFormat="1" ht="84" customHeight="1">
      <c r="A19" s="121"/>
      <c r="B19" s="125" t="s">
        <v>95</v>
      </c>
      <c r="C19" s="113" t="s">
        <v>53</v>
      </c>
      <c r="D19" s="113" t="s">
        <v>57</v>
      </c>
      <c r="E19" s="113" t="s">
        <v>150</v>
      </c>
      <c r="F19" s="113" t="s">
        <v>96</v>
      </c>
      <c r="G19" s="113"/>
      <c r="H19" s="115">
        <v>44.63</v>
      </c>
    </row>
    <row r="20" spans="1:8" s="41" customFormat="1" ht="76.5" customHeight="1">
      <c r="A20" s="121"/>
      <c r="B20" s="125" t="s">
        <v>61</v>
      </c>
      <c r="C20" s="113" t="s">
        <v>53</v>
      </c>
      <c r="D20" s="113" t="s">
        <v>57</v>
      </c>
      <c r="E20" s="113" t="s">
        <v>113</v>
      </c>
      <c r="F20" s="113" t="s">
        <v>62</v>
      </c>
      <c r="G20" s="113"/>
      <c r="H20" s="115">
        <v>0</v>
      </c>
    </row>
    <row r="21" spans="1:8" s="41" customFormat="1" ht="66.75" customHeight="1">
      <c r="A21" s="121"/>
      <c r="B21" s="125" t="s">
        <v>63</v>
      </c>
      <c r="C21" s="113" t="s">
        <v>53</v>
      </c>
      <c r="D21" s="113" t="s">
        <v>57</v>
      </c>
      <c r="E21" s="113" t="s">
        <v>113</v>
      </c>
      <c r="F21" s="113" t="s">
        <v>59</v>
      </c>
      <c r="G21" s="113" t="s">
        <v>181</v>
      </c>
      <c r="H21" s="115">
        <v>130.21</v>
      </c>
    </row>
    <row r="22" spans="1:8" s="41" customFormat="1" ht="51.75" customHeight="1">
      <c r="A22" s="121"/>
      <c r="B22" s="125" t="s">
        <v>177</v>
      </c>
      <c r="C22" s="113" t="s">
        <v>53</v>
      </c>
      <c r="D22" s="113" t="s">
        <v>57</v>
      </c>
      <c r="E22" s="113" t="s">
        <v>113</v>
      </c>
      <c r="F22" s="113" t="s">
        <v>176</v>
      </c>
      <c r="G22" s="113"/>
      <c r="H22" s="115">
        <v>26.5</v>
      </c>
    </row>
    <row r="23" spans="1:8" s="41" customFormat="1" ht="53.25" customHeight="1">
      <c r="A23" s="121"/>
      <c r="B23" s="125" t="s">
        <v>64</v>
      </c>
      <c r="C23" s="113" t="s">
        <v>53</v>
      </c>
      <c r="D23" s="113" t="s">
        <v>57</v>
      </c>
      <c r="E23" s="113" t="s">
        <v>113</v>
      </c>
      <c r="F23" s="113" t="s">
        <v>66</v>
      </c>
      <c r="G23" s="113"/>
      <c r="H23" s="115">
        <v>14</v>
      </c>
    </row>
    <row r="24" spans="1:8" s="41" customFormat="1" ht="42" customHeight="1">
      <c r="A24" s="121"/>
      <c r="B24" s="125" t="s">
        <v>65</v>
      </c>
      <c r="C24" s="113" t="s">
        <v>53</v>
      </c>
      <c r="D24" s="113" t="s">
        <v>57</v>
      </c>
      <c r="E24" s="113" t="s">
        <v>113</v>
      </c>
      <c r="F24" s="113" t="s">
        <v>67</v>
      </c>
      <c r="G24" s="113"/>
      <c r="H24" s="115">
        <v>3</v>
      </c>
    </row>
    <row r="25" spans="1:8" s="41" customFormat="1" ht="41.25" customHeight="1">
      <c r="A25" s="121"/>
      <c r="B25" s="125" t="s">
        <v>65</v>
      </c>
      <c r="C25" s="113" t="s">
        <v>53</v>
      </c>
      <c r="D25" s="113" t="s">
        <v>57</v>
      </c>
      <c r="E25" s="113" t="s">
        <v>113</v>
      </c>
      <c r="F25" s="113" t="s">
        <v>143</v>
      </c>
      <c r="G25" s="113"/>
      <c r="H25" s="115">
        <v>1</v>
      </c>
    </row>
    <row r="26" spans="1:8" s="41" customFormat="1" ht="81.75" customHeight="1">
      <c r="A26" s="122"/>
      <c r="B26" s="155" t="s">
        <v>11</v>
      </c>
      <c r="C26" s="110" t="s">
        <v>53</v>
      </c>
      <c r="D26" s="110" t="s">
        <v>120</v>
      </c>
      <c r="E26" s="110" t="s">
        <v>113</v>
      </c>
      <c r="F26" s="110" t="s">
        <v>121</v>
      </c>
      <c r="G26" s="110"/>
      <c r="H26" s="112">
        <v>0.3</v>
      </c>
    </row>
    <row r="27" spans="1:8" s="41" customFormat="1" ht="33" customHeight="1">
      <c r="A27" s="121"/>
      <c r="B27" s="125" t="s">
        <v>9</v>
      </c>
      <c r="C27" s="113" t="s">
        <v>53</v>
      </c>
      <c r="D27" s="113" t="s">
        <v>74</v>
      </c>
      <c r="E27" s="113"/>
      <c r="F27" s="113"/>
      <c r="G27" s="113"/>
      <c r="H27" s="115">
        <v>20</v>
      </c>
    </row>
    <row r="28" spans="1:8" s="41" customFormat="1" ht="33" customHeight="1">
      <c r="A28" s="122"/>
      <c r="B28" s="155" t="s">
        <v>115</v>
      </c>
      <c r="C28" s="110" t="s">
        <v>53</v>
      </c>
      <c r="D28" s="110" t="s">
        <v>74</v>
      </c>
      <c r="E28" s="110" t="s">
        <v>113</v>
      </c>
      <c r="F28" s="110" t="s">
        <v>114</v>
      </c>
      <c r="G28" s="110" t="s">
        <v>180</v>
      </c>
      <c r="H28" s="112">
        <v>20</v>
      </c>
    </row>
    <row r="29" spans="1:8" s="41" customFormat="1" ht="41.25" customHeight="1">
      <c r="A29" s="122"/>
      <c r="B29" s="155" t="str">
        <f>7!A11</f>
        <v>Обеспечение проведения выборов и референдумов</v>
      </c>
      <c r="C29" s="110" t="s">
        <v>53</v>
      </c>
      <c r="D29" s="110" t="s">
        <v>164</v>
      </c>
      <c r="E29" s="110" t="s">
        <v>113</v>
      </c>
      <c r="F29" s="110" t="s">
        <v>178</v>
      </c>
      <c r="G29" s="110"/>
      <c r="H29" s="112">
        <v>64.7</v>
      </c>
    </row>
    <row r="30" spans="1:8" s="41" customFormat="1" ht="37.5" customHeight="1">
      <c r="A30" s="121"/>
      <c r="B30" s="126" t="s">
        <v>70</v>
      </c>
      <c r="C30" s="116" t="s">
        <v>54</v>
      </c>
      <c r="D30" s="116"/>
      <c r="E30" s="116"/>
      <c r="F30" s="110"/>
      <c r="G30" s="110"/>
      <c r="H30" s="112">
        <f>H31</f>
        <v>68.8</v>
      </c>
    </row>
    <row r="31" spans="1:8" s="41" customFormat="1" ht="32.25" customHeight="1">
      <c r="A31" s="121"/>
      <c r="B31" s="127" t="s">
        <v>31</v>
      </c>
      <c r="C31" s="117" t="s">
        <v>54</v>
      </c>
      <c r="D31" s="117" t="s">
        <v>69</v>
      </c>
      <c r="E31" s="117"/>
      <c r="F31" s="113"/>
      <c r="G31" s="113"/>
      <c r="H31" s="115">
        <f>H33</f>
        <v>68.8</v>
      </c>
    </row>
    <row r="32" spans="1:8" s="41" customFormat="1" ht="33" customHeight="1">
      <c r="A32" s="121"/>
      <c r="B32" s="123" t="s">
        <v>126</v>
      </c>
      <c r="C32" s="113" t="s">
        <v>54</v>
      </c>
      <c r="D32" s="113" t="s">
        <v>69</v>
      </c>
      <c r="E32" s="113" t="s">
        <v>127</v>
      </c>
      <c r="F32" s="113"/>
      <c r="G32" s="113"/>
      <c r="H32" s="115">
        <f>H33</f>
        <v>68.8</v>
      </c>
    </row>
    <row r="33" spans="1:8" s="64" customFormat="1" ht="62.25" customHeight="1">
      <c r="A33" s="121"/>
      <c r="B33" s="127" t="s">
        <v>71</v>
      </c>
      <c r="C33" s="117" t="s">
        <v>54</v>
      </c>
      <c r="D33" s="117" t="s">
        <v>69</v>
      </c>
      <c r="E33" s="117" t="s">
        <v>97</v>
      </c>
      <c r="F33" s="113"/>
      <c r="G33" s="113"/>
      <c r="H33" s="115">
        <f>H34+H35+H36</f>
        <v>68.8</v>
      </c>
    </row>
    <row r="34" spans="1:8" s="64" customFormat="1" ht="47.25" customHeight="1">
      <c r="A34" s="121"/>
      <c r="B34" s="124" t="s">
        <v>101</v>
      </c>
      <c r="C34" s="117" t="s">
        <v>54</v>
      </c>
      <c r="D34" s="117" t="s">
        <v>69</v>
      </c>
      <c r="E34" s="117" t="s">
        <v>97</v>
      </c>
      <c r="F34" s="113" t="s">
        <v>56</v>
      </c>
      <c r="G34" s="113"/>
      <c r="H34" s="115">
        <v>49.8</v>
      </c>
    </row>
    <row r="35" spans="1:8" s="64" customFormat="1" ht="81.75" customHeight="1">
      <c r="A35" s="121"/>
      <c r="B35" s="124" t="s">
        <v>95</v>
      </c>
      <c r="C35" s="117" t="s">
        <v>54</v>
      </c>
      <c r="D35" s="117" t="s">
        <v>69</v>
      </c>
      <c r="E35" s="117" t="s">
        <v>97</v>
      </c>
      <c r="F35" s="113" t="s">
        <v>96</v>
      </c>
      <c r="G35" s="113"/>
      <c r="H35" s="115">
        <v>15</v>
      </c>
    </row>
    <row r="36" spans="1:8" s="64" customFormat="1" ht="73.5" customHeight="1">
      <c r="A36" s="121"/>
      <c r="B36" s="127" t="s">
        <v>63</v>
      </c>
      <c r="C36" s="117" t="s">
        <v>54</v>
      </c>
      <c r="D36" s="117" t="s">
        <v>69</v>
      </c>
      <c r="E36" s="117" t="s">
        <v>97</v>
      </c>
      <c r="F36" s="113" t="s">
        <v>59</v>
      </c>
      <c r="G36" s="113"/>
      <c r="H36" s="115">
        <v>4</v>
      </c>
    </row>
    <row r="37" spans="1:8" s="64" customFormat="1" ht="58.5" customHeight="1">
      <c r="A37" s="121"/>
      <c r="B37" s="126" t="s">
        <v>75</v>
      </c>
      <c r="C37" s="116" t="s">
        <v>69</v>
      </c>
      <c r="D37" s="116"/>
      <c r="E37" s="116"/>
      <c r="F37" s="110"/>
      <c r="G37" s="110"/>
      <c r="H37" s="112">
        <v>17</v>
      </c>
    </row>
    <row r="38" spans="1:8" s="64" customFormat="1" ht="21" customHeight="1">
      <c r="A38" s="121"/>
      <c r="B38" s="127" t="s">
        <v>6</v>
      </c>
      <c r="C38" s="117" t="s">
        <v>69</v>
      </c>
      <c r="D38" s="117" t="s">
        <v>72</v>
      </c>
      <c r="E38" s="117"/>
      <c r="F38" s="113"/>
      <c r="G38" s="113"/>
      <c r="H38" s="115">
        <v>17</v>
      </c>
    </row>
    <row r="39" spans="1:8" s="64" customFormat="1" ht="81.75" customHeight="1">
      <c r="A39" s="121"/>
      <c r="B39" s="127" t="s">
        <v>128</v>
      </c>
      <c r="C39" s="117" t="s">
        <v>69</v>
      </c>
      <c r="D39" s="117" t="s">
        <v>72</v>
      </c>
      <c r="E39" s="117" t="s">
        <v>129</v>
      </c>
      <c r="F39" s="113"/>
      <c r="G39" s="113"/>
      <c r="H39" s="115">
        <v>17</v>
      </c>
    </row>
    <row r="40" spans="1:8" s="64" customFormat="1" ht="41.25" customHeight="1">
      <c r="A40" s="121"/>
      <c r="B40" s="127" t="s">
        <v>130</v>
      </c>
      <c r="C40" s="117" t="s">
        <v>69</v>
      </c>
      <c r="D40" s="117" t="s">
        <v>72</v>
      </c>
      <c r="E40" s="117" t="s">
        <v>132</v>
      </c>
      <c r="F40" s="113"/>
      <c r="G40" s="110"/>
      <c r="H40" s="115">
        <v>17</v>
      </c>
    </row>
    <row r="41" spans="1:8" s="64" customFormat="1" ht="40.5" customHeight="1">
      <c r="A41" s="121"/>
      <c r="B41" s="127" t="s">
        <v>131</v>
      </c>
      <c r="C41" s="117" t="s">
        <v>69</v>
      </c>
      <c r="D41" s="117" t="s">
        <v>72</v>
      </c>
      <c r="E41" s="117" t="s">
        <v>116</v>
      </c>
      <c r="F41" s="113"/>
      <c r="G41" s="113"/>
      <c r="H41" s="115">
        <v>17</v>
      </c>
    </row>
    <row r="42" spans="1:8" s="64" customFormat="1" ht="64.5" customHeight="1">
      <c r="A42" s="121"/>
      <c r="B42" s="127" t="s">
        <v>63</v>
      </c>
      <c r="C42" s="117" t="s">
        <v>69</v>
      </c>
      <c r="D42" s="117" t="s">
        <v>72</v>
      </c>
      <c r="E42" s="117" t="s">
        <v>116</v>
      </c>
      <c r="F42" s="113" t="s">
        <v>59</v>
      </c>
      <c r="G42" s="113"/>
      <c r="H42" s="115">
        <v>17</v>
      </c>
    </row>
    <row r="43" spans="1:8" s="64" customFormat="1" ht="33" customHeight="1">
      <c r="A43" s="121"/>
      <c r="B43" s="126" t="s">
        <v>102</v>
      </c>
      <c r="C43" s="116" t="s">
        <v>57</v>
      </c>
      <c r="D43" s="116" t="s">
        <v>103</v>
      </c>
      <c r="E43" s="116"/>
      <c r="F43" s="110"/>
      <c r="G43" s="110"/>
      <c r="H43" s="112">
        <f>H44+H50</f>
        <v>415.88</v>
      </c>
    </row>
    <row r="44" spans="1:8" s="64" customFormat="1" ht="33" customHeight="1">
      <c r="A44" s="121"/>
      <c r="B44" s="127" t="s">
        <v>133</v>
      </c>
      <c r="C44" s="117" t="s">
        <v>57</v>
      </c>
      <c r="D44" s="117" t="s">
        <v>104</v>
      </c>
      <c r="E44" s="116"/>
      <c r="F44" s="110"/>
      <c r="G44" s="113"/>
      <c r="H44" s="115">
        <f>H45</f>
        <v>415.78</v>
      </c>
    </row>
    <row r="45" spans="1:8" s="64" customFormat="1" ht="81.75" customHeight="1">
      <c r="A45" s="121"/>
      <c r="B45" s="127" t="s">
        <v>134</v>
      </c>
      <c r="C45" s="117" t="s">
        <v>57</v>
      </c>
      <c r="D45" s="117" t="s">
        <v>104</v>
      </c>
      <c r="E45" s="117" t="s">
        <v>135</v>
      </c>
      <c r="F45" s="110"/>
      <c r="G45" s="110"/>
      <c r="H45" s="115">
        <f>H46</f>
        <v>415.78</v>
      </c>
    </row>
    <row r="46" spans="1:8" s="64" customFormat="1" ht="46.5" customHeight="1">
      <c r="A46" s="121"/>
      <c r="B46" s="127" t="s">
        <v>130</v>
      </c>
      <c r="C46" s="117" t="s">
        <v>57</v>
      </c>
      <c r="D46" s="117" t="s">
        <v>104</v>
      </c>
      <c r="E46" s="117" t="s">
        <v>129</v>
      </c>
      <c r="F46" s="110"/>
      <c r="G46" s="113"/>
      <c r="H46" s="115">
        <f>H47</f>
        <v>415.78</v>
      </c>
    </row>
    <row r="47" spans="1:8" s="64" customFormat="1" ht="57" customHeight="1">
      <c r="A47" s="121"/>
      <c r="B47" s="127" t="s">
        <v>136</v>
      </c>
      <c r="C47" s="117" t="s">
        <v>57</v>
      </c>
      <c r="D47" s="117" t="s">
        <v>104</v>
      </c>
      <c r="E47" s="117" t="s">
        <v>117</v>
      </c>
      <c r="F47" s="113"/>
      <c r="G47" s="110"/>
      <c r="H47" s="115">
        <v>415.78</v>
      </c>
    </row>
    <row r="48" spans="1:8" s="64" customFormat="1" ht="29.25" customHeight="1">
      <c r="A48" s="121"/>
      <c r="B48" s="127" t="s">
        <v>107</v>
      </c>
      <c r="C48" s="117" t="s">
        <v>57</v>
      </c>
      <c r="D48" s="117" t="s">
        <v>104</v>
      </c>
      <c r="E48" s="117" t="s">
        <v>117</v>
      </c>
      <c r="F48" s="113" t="s">
        <v>59</v>
      </c>
      <c r="G48" s="113"/>
      <c r="H48" s="115">
        <v>388.28</v>
      </c>
    </row>
    <row r="49" spans="1:8" s="64" customFormat="1" ht="29.25" customHeight="1">
      <c r="A49" s="121"/>
      <c r="B49" s="127" t="s">
        <v>177</v>
      </c>
      <c r="C49" s="117" t="s">
        <v>57</v>
      </c>
      <c r="D49" s="117" t="s">
        <v>104</v>
      </c>
      <c r="E49" s="117" t="s">
        <v>117</v>
      </c>
      <c r="F49" s="113" t="s">
        <v>176</v>
      </c>
      <c r="G49" s="113"/>
      <c r="H49" s="115">
        <v>27.5</v>
      </c>
    </row>
    <row r="50" spans="1:8" s="64" customFormat="1" ht="42" customHeight="1">
      <c r="A50" s="121"/>
      <c r="B50" s="127" t="s">
        <v>122</v>
      </c>
      <c r="C50" s="117" t="s">
        <v>57</v>
      </c>
      <c r="D50" s="117" t="s">
        <v>123</v>
      </c>
      <c r="E50" s="117" t="s">
        <v>129</v>
      </c>
      <c r="F50" s="113"/>
      <c r="G50" s="110"/>
      <c r="H50" s="115">
        <v>0.1</v>
      </c>
    </row>
    <row r="51" spans="1:8" s="64" customFormat="1" ht="72.75" customHeight="1">
      <c r="A51" s="121"/>
      <c r="B51" s="127" t="s">
        <v>134</v>
      </c>
      <c r="C51" s="117" t="s">
        <v>57</v>
      </c>
      <c r="D51" s="117" t="s">
        <v>123</v>
      </c>
      <c r="E51" s="117" t="s">
        <v>135</v>
      </c>
      <c r="F51" s="110"/>
      <c r="G51" s="113"/>
      <c r="H51" s="115">
        <v>0.1</v>
      </c>
    </row>
    <row r="52" spans="1:8" s="64" customFormat="1" ht="42" customHeight="1">
      <c r="A52" s="121"/>
      <c r="B52" s="127" t="s">
        <v>130</v>
      </c>
      <c r="C52" s="117" t="s">
        <v>57</v>
      </c>
      <c r="D52" s="117" t="s">
        <v>123</v>
      </c>
      <c r="E52" s="117" t="s">
        <v>129</v>
      </c>
      <c r="F52" s="110"/>
      <c r="G52" s="110"/>
      <c r="H52" s="115">
        <v>0.1</v>
      </c>
    </row>
    <row r="53" spans="1:8" s="64" customFormat="1" ht="46.5" customHeight="1">
      <c r="A53" s="121"/>
      <c r="B53" s="127" t="s">
        <v>137</v>
      </c>
      <c r="C53" s="117" t="s">
        <v>57</v>
      </c>
      <c r="D53" s="117" t="s">
        <v>123</v>
      </c>
      <c r="E53" s="117" t="s">
        <v>124</v>
      </c>
      <c r="F53" s="113"/>
      <c r="G53" s="113"/>
      <c r="H53" s="115">
        <v>0.1</v>
      </c>
    </row>
    <row r="54" spans="1:8" s="64" customFormat="1" ht="29.25" customHeight="1">
      <c r="A54" s="121"/>
      <c r="B54" s="127" t="s">
        <v>46</v>
      </c>
      <c r="C54" s="117" t="s">
        <v>57</v>
      </c>
      <c r="D54" s="117" t="s">
        <v>123</v>
      </c>
      <c r="E54" s="117" t="s">
        <v>124</v>
      </c>
      <c r="F54" s="113" t="s">
        <v>121</v>
      </c>
      <c r="G54" s="110"/>
      <c r="H54" s="115">
        <v>0.1</v>
      </c>
    </row>
    <row r="55" spans="1:8" s="64" customFormat="1" ht="30" customHeight="1">
      <c r="A55" s="121"/>
      <c r="B55" s="122" t="s">
        <v>76</v>
      </c>
      <c r="C55" s="110" t="s">
        <v>73</v>
      </c>
      <c r="D55" s="110"/>
      <c r="E55" s="111"/>
      <c r="F55" s="111"/>
      <c r="G55" s="110"/>
      <c r="H55" s="112">
        <v>5</v>
      </c>
    </row>
    <row r="56" spans="1:8" s="64" customFormat="1" ht="49.5" customHeight="1">
      <c r="A56" s="121"/>
      <c r="B56" s="121" t="s">
        <v>4</v>
      </c>
      <c r="C56" s="113" t="s">
        <v>73</v>
      </c>
      <c r="D56" s="113" t="s">
        <v>69</v>
      </c>
      <c r="E56" s="114"/>
      <c r="F56" s="114"/>
      <c r="G56" s="113"/>
      <c r="H56" s="115">
        <v>5</v>
      </c>
    </row>
    <row r="57" spans="1:8" s="64" customFormat="1" ht="77.25" customHeight="1">
      <c r="A57" s="121"/>
      <c r="B57" s="121" t="s">
        <v>134</v>
      </c>
      <c r="C57" s="113" t="s">
        <v>73</v>
      </c>
      <c r="D57" s="113" t="s">
        <v>69</v>
      </c>
      <c r="E57" s="114" t="s">
        <v>135</v>
      </c>
      <c r="F57" s="114"/>
      <c r="G57" s="110"/>
      <c r="H57" s="115">
        <v>5</v>
      </c>
    </row>
    <row r="58" spans="1:8" s="64" customFormat="1" ht="45.75" customHeight="1">
      <c r="A58" s="121"/>
      <c r="B58" s="127" t="s">
        <v>130</v>
      </c>
      <c r="C58" s="113" t="s">
        <v>73</v>
      </c>
      <c r="D58" s="113" t="s">
        <v>69</v>
      </c>
      <c r="E58" s="114" t="s">
        <v>139</v>
      </c>
      <c r="F58" s="114"/>
      <c r="G58" s="113"/>
      <c r="H58" s="115">
        <v>5</v>
      </c>
    </row>
    <row r="59" spans="1:8" s="64" customFormat="1" ht="54" customHeight="1">
      <c r="A59" s="121"/>
      <c r="B59" s="127" t="s">
        <v>138</v>
      </c>
      <c r="C59" s="113" t="s">
        <v>73</v>
      </c>
      <c r="D59" s="113" t="s">
        <v>69</v>
      </c>
      <c r="E59" s="114" t="s">
        <v>132</v>
      </c>
      <c r="F59" s="114"/>
      <c r="G59" s="110"/>
      <c r="H59" s="115">
        <v>5</v>
      </c>
    </row>
    <row r="60" spans="1:8" s="64" customFormat="1" ht="64.5" customHeight="1">
      <c r="A60" s="121"/>
      <c r="B60" s="127" t="s">
        <v>63</v>
      </c>
      <c r="C60" s="113" t="s">
        <v>73</v>
      </c>
      <c r="D60" s="113" t="s">
        <v>69</v>
      </c>
      <c r="E60" s="114" t="s">
        <v>118</v>
      </c>
      <c r="F60" s="114" t="s">
        <v>59</v>
      </c>
      <c r="G60" s="113"/>
      <c r="H60" s="115">
        <v>5</v>
      </c>
    </row>
    <row r="61" spans="1:8" s="64" customFormat="1" ht="23.25" customHeight="1">
      <c r="A61" s="121"/>
      <c r="B61" s="122" t="s">
        <v>77</v>
      </c>
      <c r="C61" s="110" t="s">
        <v>74</v>
      </c>
      <c r="D61" s="110"/>
      <c r="E61" s="110"/>
      <c r="F61" s="110"/>
      <c r="G61" s="110"/>
      <c r="H61" s="112">
        <v>32</v>
      </c>
    </row>
    <row r="62" spans="1:8" s="65" customFormat="1" ht="43.5" customHeight="1">
      <c r="A62" s="121"/>
      <c r="B62" s="121" t="s">
        <v>42</v>
      </c>
      <c r="C62" s="113" t="s">
        <v>74</v>
      </c>
      <c r="D62" s="113" t="s">
        <v>73</v>
      </c>
      <c r="E62" s="113"/>
      <c r="F62" s="113"/>
      <c r="G62" s="113"/>
      <c r="H62" s="115">
        <v>32</v>
      </c>
    </row>
    <row r="63" spans="1:8" s="65" customFormat="1" ht="84" customHeight="1">
      <c r="A63" s="121"/>
      <c r="B63" s="121" t="s">
        <v>134</v>
      </c>
      <c r="C63" s="113" t="s">
        <v>74</v>
      </c>
      <c r="D63" s="113" t="s">
        <v>73</v>
      </c>
      <c r="E63" s="113" t="s">
        <v>135</v>
      </c>
      <c r="F63" s="113"/>
      <c r="G63" s="110"/>
      <c r="H63" s="115">
        <v>32</v>
      </c>
    </row>
    <row r="64" spans="1:8" s="65" customFormat="1" ht="41.25" customHeight="1">
      <c r="A64" s="121"/>
      <c r="B64" s="121" t="s">
        <v>130</v>
      </c>
      <c r="C64" s="113" t="s">
        <v>74</v>
      </c>
      <c r="D64" s="113" t="s">
        <v>73</v>
      </c>
      <c r="E64" s="113" t="s">
        <v>129</v>
      </c>
      <c r="F64" s="113"/>
      <c r="G64" s="113"/>
      <c r="H64" s="115">
        <v>32</v>
      </c>
    </row>
    <row r="65" spans="1:8" s="65" customFormat="1" ht="41.25" customHeight="1">
      <c r="A65" s="121"/>
      <c r="B65" s="121" t="s">
        <v>140</v>
      </c>
      <c r="C65" s="113" t="s">
        <v>74</v>
      </c>
      <c r="D65" s="113" t="s">
        <v>73</v>
      </c>
      <c r="E65" s="113" t="s">
        <v>141</v>
      </c>
      <c r="F65" s="113"/>
      <c r="G65" s="110"/>
      <c r="H65" s="115">
        <v>32</v>
      </c>
    </row>
    <row r="66" spans="1:8" s="65" customFormat="1" ht="60.75" customHeight="1">
      <c r="A66" s="121"/>
      <c r="B66" s="127" t="s">
        <v>63</v>
      </c>
      <c r="C66" s="113" t="s">
        <v>74</v>
      </c>
      <c r="D66" s="113" t="s">
        <v>73</v>
      </c>
      <c r="E66" s="113" t="s">
        <v>119</v>
      </c>
      <c r="F66" s="113" t="s">
        <v>59</v>
      </c>
      <c r="G66" s="113"/>
      <c r="H66" s="115">
        <v>30</v>
      </c>
    </row>
    <row r="67" spans="1:8" s="65" customFormat="1" ht="60.75" customHeight="1">
      <c r="A67" s="121"/>
      <c r="B67" s="127" t="s">
        <v>177</v>
      </c>
      <c r="C67" s="113" t="s">
        <v>74</v>
      </c>
      <c r="D67" s="113" t="s">
        <v>73</v>
      </c>
      <c r="E67" s="113" t="s">
        <v>119</v>
      </c>
      <c r="F67" s="113" t="s">
        <v>176</v>
      </c>
      <c r="G67" s="113"/>
      <c r="H67" s="115">
        <v>2</v>
      </c>
    </row>
    <row r="68" spans="1:8" s="65" customFormat="1" ht="25.5" customHeight="1">
      <c r="A68" s="121"/>
      <c r="B68" s="127" t="s">
        <v>78</v>
      </c>
      <c r="C68" s="113" t="s">
        <v>79</v>
      </c>
      <c r="D68" s="113" t="s">
        <v>79</v>
      </c>
      <c r="E68" s="113" t="s">
        <v>80</v>
      </c>
      <c r="F68" s="113" t="s">
        <v>81</v>
      </c>
      <c r="G68" s="113" t="s">
        <v>179</v>
      </c>
      <c r="H68" s="115">
        <v>0</v>
      </c>
    </row>
    <row r="69" spans="1:8" s="41" customFormat="1" ht="23.25" customHeight="1">
      <c r="A69" s="93"/>
      <c r="B69" s="162" t="s">
        <v>2</v>
      </c>
      <c r="C69" s="162"/>
      <c r="D69" s="162"/>
      <c r="E69" s="162"/>
      <c r="F69" s="162"/>
      <c r="G69" s="94"/>
      <c r="H69" s="95">
        <f>H7+H30+H37+H43+H55+H61+H68</f>
        <v>2517.16</v>
      </c>
    </row>
    <row r="70" spans="1:8" s="41" customFormat="1" ht="23.25" customHeight="1">
      <c r="A70" s="66"/>
      <c r="B70" s="67"/>
      <c r="C70" s="68"/>
      <c r="D70" s="68"/>
      <c r="E70" s="75"/>
      <c r="F70" s="68"/>
      <c r="G70" s="68"/>
      <c r="H70" s="68"/>
    </row>
    <row r="71" spans="1:8" s="41" customFormat="1" ht="36.75" customHeight="1">
      <c r="A71" s="66"/>
      <c r="B71" s="67"/>
      <c r="C71" s="68"/>
      <c r="D71" s="68"/>
      <c r="E71" s="68"/>
      <c r="F71" s="68"/>
      <c r="G71" s="68"/>
      <c r="H71" s="68"/>
    </row>
    <row r="72" spans="1:8" s="41" customFormat="1" ht="24" customHeight="1">
      <c r="A72" s="163"/>
      <c r="B72" s="163"/>
      <c r="C72" s="163"/>
      <c r="D72" s="163"/>
      <c r="E72" s="163"/>
      <c r="F72" s="163"/>
      <c r="G72" s="163"/>
      <c r="H72" s="163"/>
    </row>
    <row r="73" spans="1:8" s="41" customFormat="1" ht="35.25" customHeight="1">
      <c r="A73" s="56"/>
      <c r="B73" s="57"/>
      <c r="C73" s="58"/>
      <c r="D73" s="58"/>
      <c r="E73" s="58"/>
      <c r="F73" s="58"/>
      <c r="G73" s="58"/>
      <c r="H73" s="58"/>
    </row>
    <row r="74" spans="1:8" s="41" customFormat="1" ht="52.5" customHeight="1">
      <c r="A74" s="56"/>
      <c r="B74" s="57"/>
      <c r="C74" s="58"/>
      <c r="D74" s="58"/>
      <c r="E74" s="58"/>
      <c r="F74" s="58"/>
      <c r="G74" s="58"/>
      <c r="H74" s="58"/>
    </row>
    <row r="75" spans="1:8" s="41" customFormat="1" ht="49.5" customHeight="1">
      <c r="A75" s="56"/>
      <c r="B75" s="57"/>
      <c r="C75" s="58"/>
      <c r="D75" s="58"/>
      <c r="E75" s="58"/>
      <c r="F75" s="58"/>
      <c r="G75" s="58"/>
      <c r="H75" s="58"/>
    </row>
    <row r="76" spans="1:8" s="65" customFormat="1" ht="54" customHeight="1">
      <c r="A76" s="56"/>
      <c r="B76" s="57"/>
      <c r="C76" s="58"/>
      <c r="D76" s="58"/>
      <c r="E76" s="58"/>
      <c r="F76" s="58"/>
      <c r="G76" s="58"/>
      <c r="H76" s="58"/>
    </row>
    <row r="77" spans="1:8" s="65" customFormat="1" ht="26.25" customHeight="1">
      <c r="A77" s="56"/>
      <c r="B77" s="57"/>
      <c r="C77" s="58"/>
      <c r="D77" s="58"/>
      <c r="E77" s="58"/>
      <c r="F77" s="58"/>
      <c r="G77" s="58"/>
      <c r="H77" s="58"/>
    </row>
    <row r="78" spans="1:8" s="65" customFormat="1" ht="15.75">
      <c r="A78" s="56"/>
      <c r="B78" s="57"/>
      <c r="C78" s="58"/>
      <c r="D78" s="58"/>
      <c r="E78" s="58"/>
      <c r="F78" s="58"/>
      <c r="G78" s="58"/>
      <c r="H78" s="58"/>
    </row>
    <row r="79" spans="1:8" s="65" customFormat="1" ht="15.75">
      <c r="A79" s="56"/>
      <c r="B79" s="57"/>
      <c r="C79" s="58"/>
      <c r="D79" s="58"/>
      <c r="E79" s="58"/>
      <c r="F79" s="58"/>
      <c r="G79" s="58"/>
      <c r="H79" s="58"/>
    </row>
    <row r="80" spans="1:8" s="65" customFormat="1" ht="15.75">
      <c r="A80" s="56"/>
      <c r="B80" s="57"/>
      <c r="C80" s="58"/>
      <c r="D80" s="58"/>
      <c r="E80" s="58"/>
      <c r="F80" s="58"/>
      <c r="G80" s="58"/>
      <c r="H80" s="58"/>
    </row>
    <row r="81" spans="1:9" s="65" customFormat="1" ht="114" customHeight="1">
      <c r="A81" s="56"/>
      <c r="B81" s="57"/>
      <c r="C81" s="58"/>
      <c r="D81" s="58"/>
      <c r="E81" s="58"/>
      <c r="F81" s="58"/>
      <c r="G81" s="58"/>
      <c r="H81" s="58"/>
      <c r="I81" s="57"/>
    </row>
  </sheetData>
  <sheetProtection/>
  <mergeCells count="5">
    <mergeCell ref="F1:H1"/>
    <mergeCell ref="A3:H3"/>
    <mergeCell ref="F4:H4"/>
    <mergeCell ref="B69:F69"/>
    <mergeCell ref="A72:H72"/>
  </mergeCells>
  <printOptions/>
  <pageMargins left="0.27" right="0.18" top="0.56" bottom="0.38" header="0.3" footer="0.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64">
      <selection activeCell="I73" sqref="I73"/>
    </sheetView>
  </sheetViews>
  <sheetFormatPr defaultColWidth="3.625" defaultRowHeight="12.75"/>
  <cols>
    <col min="1" max="1" width="5.00390625" style="56" customWidth="1"/>
    <col min="2" max="2" width="45.125" style="57" customWidth="1"/>
    <col min="3" max="3" width="11.25390625" style="58" customWidth="1"/>
    <col min="4" max="4" width="13.375" style="58" customWidth="1"/>
    <col min="5" max="5" width="17.00390625" style="58" customWidth="1"/>
    <col min="6" max="6" width="10.75390625" style="58" customWidth="1"/>
    <col min="7" max="7" width="12.25390625" style="58" customWidth="1"/>
    <col min="8" max="8" width="16.375" style="69" customWidth="1"/>
    <col min="9" max="9" width="14.625" style="69" customWidth="1"/>
    <col min="10" max="255" width="9.125" style="59" customWidth="1"/>
    <col min="256" max="16384" width="3.625" style="59" customWidth="1"/>
  </cols>
  <sheetData>
    <row r="1" spans="6:9" ht="98.25" customHeight="1">
      <c r="F1" s="158" t="s">
        <v>165</v>
      </c>
      <c r="G1" s="158"/>
      <c r="H1" s="158"/>
      <c r="I1" s="158"/>
    </row>
    <row r="2" spans="6:8" ht="15.75">
      <c r="F2" s="25"/>
      <c r="G2" s="25"/>
      <c r="H2" s="25"/>
    </row>
    <row r="3" spans="1:9" ht="81" customHeight="1">
      <c r="A3" s="157" t="s">
        <v>166</v>
      </c>
      <c r="B3" s="157"/>
      <c r="C3" s="157"/>
      <c r="D3" s="157"/>
      <c r="E3" s="157"/>
      <c r="F3" s="157"/>
      <c r="G3" s="157"/>
      <c r="H3" s="157"/>
      <c r="I3" s="157"/>
    </row>
    <row r="4" spans="1:9" ht="15.75">
      <c r="A4" s="60"/>
      <c r="B4" s="60"/>
      <c r="C4" s="60"/>
      <c r="D4" s="60"/>
      <c r="E4" s="61"/>
      <c r="F4" s="161"/>
      <c r="G4" s="161"/>
      <c r="H4" s="161"/>
      <c r="I4" s="78" t="s">
        <v>16</v>
      </c>
    </row>
    <row r="5" spans="1:9" ht="68.25" customHeight="1">
      <c r="A5" s="40" t="s">
        <v>17</v>
      </c>
      <c r="B5" s="40" t="s">
        <v>18</v>
      </c>
      <c r="C5" s="63" t="s">
        <v>48</v>
      </c>
      <c r="D5" s="63" t="s">
        <v>49</v>
      </c>
      <c r="E5" s="63" t="s">
        <v>50</v>
      </c>
      <c r="F5" s="63" t="s">
        <v>51</v>
      </c>
      <c r="G5" s="39" t="s">
        <v>0</v>
      </c>
      <c r="H5" s="40" t="s">
        <v>167</v>
      </c>
      <c r="I5" s="40" t="s">
        <v>168</v>
      </c>
    </row>
    <row r="6" spans="1:9" ht="15.75">
      <c r="A6" s="40">
        <v>1</v>
      </c>
      <c r="B6" s="40">
        <v>2</v>
      </c>
      <c r="C6" s="39" t="s">
        <v>52</v>
      </c>
      <c r="D6" s="39" t="s">
        <v>20</v>
      </c>
      <c r="E6" s="39" t="s">
        <v>21</v>
      </c>
      <c r="F6" s="39" t="s">
        <v>22</v>
      </c>
      <c r="G6" s="40">
        <v>6</v>
      </c>
      <c r="H6" s="40">
        <v>7</v>
      </c>
      <c r="I6" s="40">
        <v>7</v>
      </c>
    </row>
    <row r="7" spans="1:9" ht="18.75">
      <c r="A7" s="93"/>
      <c r="B7" s="27" t="s">
        <v>68</v>
      </c>
      <c r="C7" s="71" t="s">
        <v>53</v>
      </c>
      <c r="D7" s="71"/>
      <c r="E7" s="71"/>
      <c r="F7" s="71"/>
      <c r="G7" s="71"/>
      <c r="H7" s="106">
        <f>H8+H13+H26+H28</f>
        <v>1772.74</v>
      </c>
      <c r="I7" s="106">
        <f>I8+I13+I26+I28</f>
        <v>1757.07</v>
      </c>
    </row>
    <row r="8" spans="1:9" ht="75">
      <c r="A8" s="93"/>
      <c r="B8" s="28" t="s">
        <v>13</v>
      </c>
      <c r="C8" s="32" t="s">
        <v>53</v>
      </c>
      <c r="D8" s="32" t="s">
        <v>54</v>
      </c>
      <c r="E8" s="32"/>
      <c r="F8" s="32"/>
      <c r="G8" s="32"/>
      <c r="H8" s="108">
        <f>9!H8</f>
        <v>386.15</v>
      </c>
      <c r="I8" s="108">
        <v>386.15</v>
      </c>
    </row>
    <row r="9" spans="1:9" ht="37.5">
      <c r="A9" s="93"/>
      <c r="B9" s="98" t="s">
        <v>126</v>
      </c>
      <c r="C9" s="32" t="s">
        <v>53</v>
      </c>
      <c r="D9" s="32" t="s">
        <v>54</v>
      </c>
      <c r="E9" s="32" t="s">
        <v>127</v>
      </c>
      <c r="F9" s="32"/>
      <c r="G9" s="32"/>
      <c r="H9" s="108">
        <f>9!H9</f>
        <v>386.15</v>
      </c>
      <c r="I9" s="108">
        <f>I11+I12</f>
        <v>386.15</v>
      </c>
    </row>
    <row r="10" spans="1:9" ht="56.25">
      <c r="A10" s="93"/>
      <c r="B10" s="98" t="s">
        <v>55</v>
      </c>
      <c r="C10" s="32" t="s">
        <v>53</v>
      </c>
      <c r="D10" s="32" t="s">
        <v>54</v>
      </c>
      <c r="E10" s="32" t="s">
        <v>112</v>
      </c>
      <c r="F10" s="32"/>
      <c r="G10" s="32"/>
      <c r="H10" s="108">
        <f>9!H10</f>
        <v>386.15</v>
      </c>
      <c r="I10" s="108">
        <v>386.15</v>
      </c>
    </row>
    <row r="11" spans="1:9" ht="56.25">
      <c r="A11" s="93"/>
      <c r="B11" s="99" t="s">
        <v>101</v>
      </c>
      <c r="C11" s="32" t="s">
        <v>53</v>
      </c>
      <c r="D11" s="32" t="s">
        <v>54</v>
      </c>
      <c r="E11" s="32" t="s">
        <v>112</v>
      </c>
      <c r="F11" s="32" t="s">
        <v>56</v>
      </c>
      <c r="G11" s="32"/>
      <c r="H11" s="108">
        <f>9!H11</f>
        <v>296.58</v>
      </c>
      <c r="I11" s="108">
        <f>H11</f>
        <v>296.58</v>
      </c>
    </row>
    <row r="12" spans="1:9" ht="112.5">
      <c r="A12" s="93"/>
      <c r="B12" s="99" t="s">
        <v>95</v>
      </c>
      <c r="C12" s="32" t="s">
        <v>53</v>
      </c>
      <c r="D12" s="32" t="s">
        <v>54</v>
      </c>
      <c r="E12" s="32" t="s">
        <v>112</v>
      </c>
      <c r="F12" s="32" t="s">
        <v>96</v>
      </c>
      <c r="G12" s="32"/>
      <c r="H12" s="108">
        <f>9!H12</f>
        <v>89.57</v>
      </c>
      <c r="I12" s="108">
        <f>H12</f>
        <v>89.57</v>
      </c>
    </row>
    <row r="13" spans="1:9" ht="150">
      <c r="A13" s="93"/>
      <c r="B13" s="27" t="s">
        <v>12</v>
      </c>
      <c r="C13" s="71" t="s">
        <v>53</v>
      </c>
      <c r="D13" s="71" t="s">
        <v>57</v>
      </c>
      <c r="E13" s="71"/>
      <c r="F13" s="71"/>
      <c r="G13" s="71"/>
      <c r="H13" s="106">
        <f>H15</f>
        <v>1366.29</v>
      </c>
      <c r="I13" s="106">
        <f>I14</f>
        <v>1350.62</v>
      </c>
    </row>
    <row r="14" spans="1:9" ht="37.5">
      <c r="A14" s="93"/>
      <c r="B14" s="98" t="s">
        <v>126</v>
      </c>
      <c r="C14" s="32" t="s">
        <v>53</v>
      </c>
      <c r="D14" s="32" t="s">
        <v>57</v>
      </c>
      <c r="E14" s="32" t="s">
        <v>127</v>
      </c>
      <c r="F14" s="32"/>
      <c r="G14" s="32"/>
      <c r="H14" s="108">
        <f>H15</f>
        <v>1366.29</v>
      </c>
      <c r="I14" s="108">
        <f>I15</f>
        <v>1350.62</v>
      </c>
    </row>
    <row r="15" spans="1:9" ht="56.25">
      <c r="A15" s="93"/>
      <c r="B15" s="28" t="s">
        <v>58</v>
      </c>
      <c r="C15" s="32" t="s">
        <v>53</v>
      </c>
      <c r="D15" s="32" t="s">
        <v>57</v>
      </c>
      <c r="E15" s="32" t="s">
        <v>113</v>
      </c>
      <c r="F15" s="32"/>
      <c r="G15" s="32"/>
      <c r="H15" s="108">
        <f>H17+H18+H21+H22+H23+H24+H25</f>
        <v>1366.29</v>
      </c>
      <c r="I15" s="108">
        <f>I17+I18+I21+I22+I23+I24+I25</f>
        <v>1350.62</v>
      </c>
    </row>
    <row r="16" spans="1:9" ht="78" customHeight="1">
      <c r="A16" s="93"/>
      <c r="B16" s="98" t="str">
        <f>9!B17</f>
        <v>Фонд оплаты труда государственных (муниципальных) органов за счет межбюджетных трансфертов на повышение заработной платы</v>
      </c>
      <c r="C16" s="146" t="str">
        <f>9!C17</f>
        <v>01</v>
      </c>
      <c r="D16" s="146" t="str">
        <f>9!D17</f>
        <v>04</v>
      </c>
      <c r="E16" s="150" t="str">
        <f>9!E17</f>
        <v>990А0S8500</v>
      </c>
      <c r="F16" s="146" t="str">
        <f>9!F17</f>
        <v>121</v>
      </c>
      <c r="G16" s="32"/>
      <c r="H16" s="108">
        <v>0</v>
      </c>
      <c r="I16" s="108">
        <v>0</v>
      </c>
    </row>
    <row r="17" spans="1:9" ht="75">
      <c r="A17" s="93"/>
      <c r="B17" s="99" t="s">
        <v>60</v>
      </c>
      <c r="C17" s="32" t="s">
        <v>53</v>
      </c>
      <c r="D17" s="32" t="s">
        <v>57</v>
      </c>
      <c r="E17" s="32" t="s">
        <v>113</v>
      </c>
      <c r="F17" s="32" t="s">
        <v>56</v>
      </c>
      <c r="G17" s="32"/>
      <c r="H17" s="108">
        <v>1023.52</v>
      </c>
      <c r="I17" s="108">
        <v>1023.52</v>
      </c>
    </row>
    <row r="18" spans="1:9" ht="112.5">
      <c r="A18" s="93"/>
      <c r="B18" s="99" t="s">
        <v>95</v>
      </c>
      <c r="C18" s="32" t="s">
        <v>53</v>
      </c>
      <c r="D18" s="32" t="s">
        <v>57</v>
      </c>
      <c r="E18" s="32" t="s">
        <v>113</v>
      </c>
      <c r="F18" s="32" t="s">
        <v>96</v>
      </c>
      <c r="G18" s="32"/>
      <c r="H18" s="108">
        <v>309.1</v>
      </c>
      <c r="I18" s="108">
        <v>309.1</v>
      </c>
    </row>
    <row r="19" spans="1:9" ht="125.25" customHeight="1">
      <c r="A19" s="93"/>
      <c r="B19" s="99" t="str">
        <f>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9" s="32" t="s">
        <v>53</v>
      </c>
      <c r="D19" s="32" t="s">
        <v>57</v>
      </c>
      <c r="E19" s="32" t="s">
        <v>150</v>
      </c>
      <c r="F19" s="32" t="s">
        <v>96</v>
      </c>
      <c r="G19" s="32"/>
      <c r="H19" s="108">
        <v>0</v>
      </c>
      <c r="I19" s="108">
        <v>0</v>
      </c>
    </row>
    <row r="20" spans="1:9" ht="75">
      <c r="A20" s="93"/>
      <c r="B20" s="100" t="s">
        <v>61</v>
      </c>
      <c r="C20" s="32" t="s">
        <v>53</v>
      </c>
      <c r="D20" s="32" t="s">
        <v>57</v>
      </c>
      <c r="E20" s="32" t="s">
        <v>113</v>
      </c>
      <c r="F20" s="32" t="s">
        <v>62</v>
      </c>
      <c r="G20" s="32"/>
      <c r="H20" s="108">
        <v>0</v>
      </c>
      <c r="I20" s="108">
        <f>H20</f>
        <v>0</v>
      </c>
    </row>
    <row r="21" spans="1:9" ht="75">
      <c r="A21" s="93"/>
      <c r="B21" s="100" t="s">
        <v>63</v>
      </c>
      <c r="C21" s="32" t="s">
        <v>53</v>
      </c>
      <c r="D21" s="32" t="s">
        <v>57</v>
      </c>
      <c r="E21" s="32" t="s">
        <v>113</v>
      </c>
      <c r="F21" s="32" t="s">
        <v>59</v>
      </c>
      <c r="G21" s="32" t="s">
        <v>184</v>
      </c>
      <c r="H21" s="108">
        <v>0</v>
      </c>
      <c r="I21" s="108">
        <v>0</v>
      </c>
    </row>
    <row r="22" spans="1:9" ht="75.75" customHeight="1">
      <c r="A22" s="93"/>
      <c r="B22" s="100" t="str">
        <f>9!B22</f>
        <v>Закупка энергетических ресурсов</v>
      </c>
      <c r="C22" s="32" t="s">
        <v>53</v>
      </c>
      <c r="D22" s="32" t="s">
        <v>57</v>
      </c>
      <c r="E22" s="32" t="s">
        <v>113</v>
      </c>
      <c r="F22" s="32" t="s">
        <v>176</v>
      </c>
      <c r="G22" s="32" t="s">
        <v>185</v>
      </c>
      <c r="H22" s="108">
        <v>15.67</v>
      </c>
      <c r="I22" s="108">
        <v>0</v>
      </c>
    </row>
    <row r="23" spans="1:9" ht="65.25" customHeight="1">
      <c r="A23" s="93"/>
      <c r="B23" s="100" t="s">
        <v>64</v>
      </c>
      <c r="C23" s="32" t="s">
        <v>53</v>
      </c>
      <c r="D23" s="32" t="s">
        <v>57</v>
      </c>
      <c r="E23" s="32" t="s">
        <v>113</v>
      </c>
      <c r="F23" s="32" t="s">
        <v>66</v>
      </c>
      <c r="G23" s="32"/>
      <c r="H23" s="108">
        <v>14</v>
      </c>
      <c r="I23" s="108">
        <v>14</v>
      </c>
    </row>
    <row r="24" spans="1:9" ht="36" customHeight="1">
      <c r="A24" s="93"/>
      <c r="B24" s="100" t="s">
        <v>65</v>
      </c>
      <c r="C24" s="32" t="s">
        <v>53</v>
      </c>
      <c r="D24" s="32" t="s">
        <v>57</v>
      </c>
      <c r="E24" s="32" t="s">
        <v>113</v>
      </c>
      <c r="F24" s="32" t="s">
        <v>67</v>
      </c>
      <c r="G24" s="32"/>
      <c r="H24" s="108">
        <v>3</v>
      </c>
      <c r="I24" s="108">
        <v>3</v>
      </c>
    </row>
    <row r="25" spans="1:9" ht="66" customHeight="1">
      <c r="A25" s="93"/>
      <c r="B25" s="100" t="s">
        <v>65</v>
      </c>
      <c r="C25" s="32" t="s">
        <v>53</v>
      </c>
      <c r="D25" s="32" t="s">
        <v>57</v>
      </c>
      <c r="E25" s="32" t="s">
        <v>113</v>
      </c>
      <c r="F25" s="32" t="s">
        <v>143</v>
      </c>
      <c r="G25" s="32"/>
      <c r="H25" s="108">
        <v>1</v>
      </c>
      <c r="I25" s="108">
        <v>1</v>
      </c>
    </row>
    <row r="26" spans="1:9" ht="93.75">
      <c r="A26" s="93"/>
      <c r="B26" s="100" t="s">
        <v>11</v>
      </c>
      <c r="C26" s="32" t="s">
        <v>53</v>
      </c>
      <c r="D26" s="32" t="s">
        <v>120</v>
      </c>
      <c r="E26" s="32" t="s">
        <v>113</v>
      </c>
      <c r="F26" s="32" t="s">
        <v>121</v>
      </c>
      <c r="G26" s="32"/>
      <c r="H26" s="108">
        <f>9!H26</f>
        <v>0.3</v>
      </c>
      <c r="I26" s="106">
        <v>0.3</v>
      </c>
    </row>
    <row r="27" spans="1:9" ht="37.5" customHeight="1">
      <c r="A27" s="93"/>
      <c r="B27" s="100" t="str">
        <f>9!B29</f>
        <v>Обеспечение проведения выборов и референдумов</v>
      </c>
      <c r="C27" s="100" t="str">
        <f>9!C29</f>
        <v>01</v>
      </c>
      <c r="D27" s="100" t="str">
        <f>9!D29</f>
        <v>07</v>
      </c>
      <c r="E27" s="100" t="str">
        <f>9!E29</f>
        <v>990А001190</v>
      </c>
      <c r="F27" s="100" t="str">
        <f>9!F29</f>
        <v>880</v>
      </c>
      <c r="G27" s="32"/>
      <c r="H27" s="108">
        <v>0</v>
      </c>
      <c r="I27" s="106">
        <v>0</v>
      </c>
    </row>
    <row r="28" spans="1:9" ht="18.75">
      <c r="A28" s="93"/>
      <c r="B28" s="100" t="s">
        <v>9</v>
      </c>
      <c r="C28" s="32" t="s">
        <v>53</v>
      </c>
      <c r="D28" s="32" t="s">
        <v>74</v>
      </c>
      <c r="E28" s="32"/>
      <c r="F28" s="32"/>
      <c r="G28" s="32" t="s">
        <v>180</v>
      </c>
      <c r="H28" s="108">
        <v>20</v>
      </c>
      <c r="I28" s="108">
        <v>20</v>
      </c>
    </row>
    <row r="29" spans="1:9" ht="18.75">
      <c r="A29" s="93"/>
      <c r="B29" s="100" t="s">
        <v>115</v>
      </c>
      <c r="C29" s="32" t="s">
        <v>53</v>
      </c>
      <c r="D29" s="32" t="s">
        <v>74</v>
      </c>
      <c r="E29" s="32" t="s">
        <v>113</v>
      </c>
      <c r="F29" s="32" t="s">
        <v>114</v>
      </c>
      <c r="G29" s="32" t="s">
        <v>180</v>
      </c>
      <c r="H29" s="108">
        <v>20</v>
      </c>
      <c r="I29" s="108">
        <v>20</v>
      </c>
    </row>
    <row r="30" spans="1:9" ht="18.75">
      <c r="A30" s="93"/>
      <c r="B30" s="101" t="s">
        <v>70</v>
      </c>
      <c r="C30" s="119" t="s">
        <v>54</v>
      </c>
      <c r="D30" s="119"/>
      <c r="E30" s="119"/>
      <c r="F30" s="71"/>
      <c r="G30" s="71"/>
      <c r="H30" s="106">
        <v>69.5</v>
      </c>
      <c r="I30" s="106">
        <v>72.5</v>
      </c>
    </row>
    <row r="31" spans="1:9" ht="37.5">
      <c r="A31" s="93"/>
      <c r="B31" s="103" t="s">
        <v>31</v>
      </c>
      <c r="C31" s="120" t="s">
        <v>54</v>
      </c>
      <c r="D31" s="120" t="s">
        <v>69</v>
      </c>
      <c r="E31" s="120"/>
      <c r="F31" s="32"/>
      <c r="G31" s="32"/>
      <c r="H31" s="108">
        <v>69.5</v>
      </c>
      <c r="I31" s="108">
        <v>72.5</v>
      </c>
    </row>
    <row r="32" spans="1:9" ht="37.5">
      <c r="A32" s="93"/>
      <c r="B32" s="98" t="s">
        <v>126</v>
      </c>
      <c r="C32" s="32" t="s">
        <v>54</v>
      </c>
      <c r="D32" s="32" t="s">
        <v>69</v>
      </c>
      <c r="E32" s="32" t="s">
        <v>127</v>
      </c>
      <c r="F32" s="32"/>
      <c r="G32" s="32"/>
      <c r="H32" s="108">
        <v>69.5</v>
      </c>
      <c r="I32" s="108">
        <f>I34+I35+I36</f>
        <v>72.5</v>
      </c>
    </row>
    <row r="33" spans="1:9" ht="75">
      <c r="A33" s="93"/>
      <c r="B33" s="103" t="s">
        <v>71</v>
      </c>
      <c r="C33" s="120" t="s">
        <v>54</v>
      </c>
      <c r="D33" s="120" t="s">
        <v>69</v>
      </c>
      <c r="E33" s="120" t="s">
        <v>97</v>
      </c>
      <c r="F33" s="32"/>
      <c r="G33" s="32"/>
      <c r="H33" s="108">
        <v>69.5</v>
      </c>
      <c r="I33" s="108">
        <v>72.5</v>
      </c>
    </row>
    <row r="34" spans="1:9" ht="56.25">
      <c r="A34" s="93"/>
      <c r="B34" s="99" t="s">
        <v>101</v>
      </c>
      <c r="C34" s="120" t="s">
        <v>54</v>
      </c>
      <c r="D34" s="120" t="s">
        <v>69</v>
      </c>
      <c r="E34" s="120" t="s">
        <v>97</v>
      </c>
      <c r="F34" s="32" t="s">
        <v>56</v>
      </c>
      <c r="G34" s="32"/>
      <c r="H34" s="108">
        <v>50.5</v>
      </c>
      <c r="I34" s="108">
        <v>51.8</v>
      </c>
    </row>
    <row r="35" spans="1:9" ht="112.5">
      <c r="A35" s="93"/>
      <c r="B35" s="99" t="s">
        <v>95</v>
      </c>
      <c r="C35" s="120" t="s">
        <v>54</v>
      </c>
      <c r="D35" s="120" t="s">
        <v>69</v>
      </c>
      <c r="E35" s="120" t="s">
        <v>97</v>
      </c>
      <c r="F35" s="32" t="s">
        <v>96</v>
      </c>
      <c r="G35" s="32"/>
      <c r="H35" s="108">
        <f>9!H35</f>
        <v>15</v>
      </c>
      <c r="I35" s="108">
        <v>16.7</v>
      </c>
    </row>
    <row r="36" spans="1:9" ht="75">
      <c r="A36" s="93"/>
      <c r="B36" s="103" t="s">
        <v>63</v>
      </c>
      <c r="C36" s="120" t="s">
        <v>54</v>
      </c>
      <c r="D36" s="120" t="s">
        <v>69</v>
      </c>
      <c r="E36" s="120" t="s">
        <v>97</v>
      </c>
      <c r="F36" s="32" t="s">
        <v>59</v>
      </c>
      <c r="G36" s="32"/>
      <c r="H36" s="108">
        <f>9!H36</f>
        <v>4</v>
      </c>
      <c r="I36" s="108">
        <v>4</v>
      </c>
    </row>
    <row r="37" spans="1:9" ht="56.25">
      <c r="A37" s="93"/>
      <c r="B37" s="101" t="s">
        <v>75</v>
      </c>
      <c r="C37" s="119" t="s">
        <v>69</v>
      </c>
      <c r="D37" s="119"/>
      <c r="E37" s="119"/>
      <c r="F37" s="71"/>
      <c r="G37" s="71"/>
      <c r="H37" s="106">
        <v>17</v>
      </c>
      <c r="I37" s="106">
        <v>0</v>
      </c>
    </row>
    <row r="38" spans="1:9" ht="37.5">
      <c r="A38" s="93"/>
      <c r="B38" s="103" t="s">
        <v>6</v>
      </c>
      <c r="C38" s="120" t="s">
        <v>69</v>
      </c>
      <c r="D38" s="120" t="s">
        <v>72</v>
      </c>
      <c r="E38" s="120"/>
      <c r="F38" s="32"/>
      <c r="G38" s="32"/>
      <c r="H38" s="108">
        <v>17</v>
      </c>
      <c r="I38" s="108">
        <v>0</v>
      </c>
    </row>
    <row r="39" spans="1:9" ht="93.75">
      <c r="A39" s="93"/>
      <c r="B39" s="103" t="s">
        <v>128</v>
      </c>
      <c r="C39" s="120" t="s">
        <v>69</v>
      </c>
      <c r="D39" s="120" t="s">
        <v>72</v>
      </c>
      <c r="E39" s="120" t="s">
        <v>129</v>
      </c>
      <c r="F39" s="32"/>
      <c r="G39" s="71"/>
      <c r="H39" s="108">
        <v>17</v>
      </c>
      <c r="I39" s="108">
        <v>0</v>
      </c>
    </row>
    <row r="40" spans="1:9" ht="21" customHeight="1">
      <c r="A40" s="93"/>
      <c r="B40" s="103" t="s">
        <v>130</v>
      </c>
      <c r="C40" s="120" t="s">
        <v>69</v>
      </c>
      <c r="D40" s="120" t="s">
        <v>72</v>
      </c>
      <c r="E40" s="120" t="s">
        <v>132</v>
      </c>
      <c r="F40" s="32"/>
      <c r="G40" s="32"/>
      <c r="H40" s="108">
        <v>17</v>
      </c>
      <c r="I40" s="108">
        <v>0</v>
      </c>
    </row>
    <row r="41" spans="1:9" ht="21" customHeight="1">
      <c r="A41" s="93"/>
      <c r="B41" s="103" t="s">
        <v>131</v>
      </c>
      <c r="C41" s="120" t="s">
        <v>69</v>
      </c>
      <c r="D41" s="120" t="s">
        <v>72</v>
      </c>
      <c r="E41" s="120" t="s">
        <v>116</v>
      </c>
      <c r="F41" s="32"/>
      <c r="G41" s="71"/>
      <c r="H41" s="108">
        <v>17</v>
      </c>
      <c r="I41" s="108">
        <v>0</v>
      </c>
    </row>
    <row r="42" spans="1:9" ht="21" customHeight="1">
      <c r="A42" s="93"/>
      <c r="B42" s="103" t="s">
        <v>63</v>
      </c>
      <c r="C42" s="120" t="s">
        <v>69</v>
      </c>
      <c r="D42" s="120" t="s">
        <v>72</v>
      </c>
      <c r="E42" s="120" t="s">
        <v>116</v>
      </c>
      <c r="F42" s="32" t="s">
        <v>59</v>
      </c>
      <c r="G42" s="32"/>
      <c r="H42" s="108">
        <v>17</v>
      </c>
      <c r="I42" s="108">
        <v>0</v>
      </c>
    </row>
    <row r="43" spans="1:9" ht="18.75">
      <c r="A43" s="93"/>
      <c r="B43" s="101" t="s">
        <v>102</v>
      </c>
      <c r="C43" s="119" t="s">
        <v>57</v>
      </c>
      <c r="D43" s="119" t="s">
        <v>103</v>
      </c>
      <c r="E43" s="119"/>
      <c r="F43" s="71"/>
      <c r="G43" s="71"/>
      <c r="H43" s="106">
        <f>H47+H50</f>
        <v>433.90000000000003</v>
      </c>
      <c r="I43" s="106">
        <f>I44+I50</f>
        <v>469.53000000000003</v>
      </c>
    </row>
    <row r="44" spans="1:9" ht="37.5">
      <c r="A44" s="93"/>
      <c r="B44" s="103" t="s">
        <v>133</v>
      </c>
      <c r="C44" s="120" t="s">
        <v>57</v>
      </c>
      <c r="D44" s="120" t="s">
        <v>104</v>
      </c>
      <c r="E44" s="119"/>
      <c r="F44" s="71"/>
      <c r="G44" s="32"/>
      <c r="H44" s="108">
        <f>H47</f>
        <v>433.8</v>
      </c>
      <c r="I44" s="108">
        <f>I45</f>
        <v>469.43</v>
      </c>
    </row>
    <row r="45" spans="1:9" ht="93.75">
      <c r="A45" s="93"/>
      <c r="B45" s="103" t="s">
        <v>134</v>
      </c>
      <c r="C45" s="120" t="s">
        <v>57</v>
      </c>
      <c r="D45" s="120" t="s">
        <v>104</v>
      </c>
      <c r="E45" s="120" t="s">
        <v>135</v>
      </c>
      <c r="F45" s="71"/>
      <c r="G45" s="71"/>
      <c r="H45" s="108">
        <f>H47</f>
        <v>433.8</v>
      </c>
      <c r="I45" s="108">
        <f>I46</f>
        <v>469.43</v>
      </c>
    </row>
    <row r="46" spans="1:9" ht="37.5">
      <c r="A46" s="93"/>
      <c r="B46" s="103" t="s">
        <v>130</v>
      </c>
      <c r="C46" s="120" t="s">
        <v>57</v>
      </c>
      <c r="D46" s="120" t="s">
        <v>104</v>
      </c>
      <c r="E46" s="120" t="s">
        <v>129</v>
      </c>
      <c r="F46" s="71"/>
      <c r="G46" s="32"/>
      <c r="H46" s="108">
        <f>H47</f>
        <v>433.8</v>
      </c>
      <c r="I46" s="108">
        <f>I47</f>
        <v>469.43</v>
      </c>
    </row>
    <row r="47" spans="1:9" ht="56.25">
      <c r="A47" s="93"/>
      <c r="B47" s="103" t="s">
        <v>136</v>
      </c>
      <c r="C47" s="120" t="s">
        <v>57</v>
      </c>
      <c r="D47" s="120" t="s">
        <v>104</v>
      </c>
      <c r="E47" s="120" t="s">
        <v>117</v>
      </c>
      <c r="F47" s="32"/>
      <c r="G47" s="71"/>
      <c r="H47" s="108">
        <f>H48+H49</f>
        <v>433.8</v>
      </c>
      <c r="I47" s="108">
        <f>I48+I49</f>
        <v>469.43</v>
      </c>
    </row>
    <row r="48" spans="1:9" ht="45.75" customHeight="1">
      <c r="A48" s="93"/>
      <c r="B48" s="103" t="s">
        <v>177</v>
      </c>
      <c r="C48" s="120" t="s">
        <v>57</v>
      </c>
      <c r="D48" s="120" t="s">
        <v>104</v>
      </c>
      <c r="E48" s="120" t="s">
        <v>117</v>
      </c>
      <c r="F48" s="32" t="s">
        <v>176</v>
      </c>
      <c r="G48" s="32"/>
      <c r="H48" s="108">
        <v>27.5</v>
      </c>
      <c r="I48" s="108">
        <v>27.5</v>
      </c>
    </row>
    <row r="49" spans="1:9" ht="37.5">
      <c r="A49" s="93"/>
      <c r="B49" s="103" t="s">
        <v>107</v>
      </c>
      <c r="C49" s="120" t="s">
        <v>57</v>
      </c>
      <c r="D49" s="120" t="s">
        <v>104</v>
      </c>
      <c r="E49" s="120" t="s">
        <v>117</v>
      </c>
      <c r="F49" s="32" t="s">
        <v>59</v>
      </c>
      <c r="G49" s="32"/>
      <c r="H49" s="108">
        <v>406.3</v>
      </c>
      <c r="I49" s="108">
        <v>441.93</v>
      </c>
    </row>
    <row r="50" spans="1:9" ht="37.5">
      <c r="A50" s="93"/>
      <c r="B50" s="103" t="s">
        <v>122</v>
      </c>
      <c r="C50" s="120" t="s">
        <v>57</v>
      </c>
      <c r="D50" s="120" t="s">
        <v>123</v>
      </c>
      <c r="E50" s="120" t="s">
        <v>129</v>
      </c>
      <c r="F50" s="32"/>
      <c r="G50" s="32"/>
      <c r="H50" s="108">
        <f>9!H50</f>
        <v>0.1</v>
      </c>
      <c r="I50" s="108">
        <f>H50</f>
        <v>0.1</v>
      </c>
    </row>
    <row r="51" spans="1:9" ht="32.25" customHeight="1">
      <c r="A51" s="93"/>
      <c r="B51" s="103" t="s">
        <v>134</v>
      </c>
      <c r="C51" s="120" t="s">
        <v>57</v>
      </c>
      <c r="D51" s="120" t="s">
        <v>123</v>
      </c>
      <c r="E51" s="120" t="s">
        <v>135</v>
      </c>
      <c r="F51" s="71"/>
      <c r="G51" s="32"/>
      <c r="H51" s="108">
        <f>9!H51</f>
        <v>0.1</v>
      </c>
      <c r="I51" s="108">
        <f>H51</f>
        <v>0.1</v>
      </c>
    </row>
    <row r="52" spans="1:9" ht="37.5">
      <c r="A52" s="93"/>
      <c r="B52" s="103" t="s">
        <v>130</v>
      </c>
      <c r="C52" s="120" t="s">
        <v>57</v>
      </c>
      <c r="D52" s="120" t="s">
        <v>123</v>
      </c>
      <c r="E52" s="120" t="s">
        <v>129</v>
      </c>
      <c r="F52" s="71"/>
      <c r="G52" s="32"/>
      <c r="H52" s="108">
        <f>9!H52</f>
        <v>0.1</v>
      </c>
      <c r="I52" s="108">
        <f>H52</f>
        <v>0.1</v>
      </c>
    </row>
    <row r="53" spans="1:9" ht="37.5">
      <c r="A53" s="93"/>
      <c r="B53" s="103" t="s">
        <v>137</v>
      </c>
      <c r="C53" s="120" t="s">
        <v>57</v>
      </c>
      <c r="D53" s="120" t="s">
        <v>123</v>
      </c>
      <c r="E53" s="120" t="s">
        <v>124</v>
      </c>
      <c r="F53" s="32"/>
      <c r="G53" s="32"/>
      <c r="H53" s="108">
        <f>9!H53</f>
        <v>0.1</v>
      </c>
      <c r="I53" s="108">
        <f>H53</f>
        <v>0.1</v>
      </c>
    </row>
    <row r="54" spans="1:9" ht="18.75">
      <c r="A54" s="93"/>
      <c r="B54" s="103" t="s">
        <v>46</v>
      </c>
      <c r="C54" s="120" t="s">
        <v>57</v>
      </c>
      <c r="D54" s="120" t="s">
        <v>123</v>
      </c>
      <c r="E54" s="120" t="s">
        <v>124</v>
      </c>
      <c r="F54" s="32" t="s">
        <v>121</v>
      </c>
      <c r="G54" s="32"/>
      <c r="H54" s="108">
        <f>9!H54</f>
        <v>0.1</v>
      </c>
      <c r="I54" s="108">
        <f>H54</f>
        <v>0.1</v>
      </c>
    </row>
    <row r="55" spans="1:9" ht="37.5">
      <c r="A55" s="93"/>
      <c r="B55" s="27" t="s">
        <v>76</v>
      </c>
      <c r="C55" s="71" t="s">
        <v>73</v>
      </c>
      <c r="D55" s="71"/>
      <c r="E55" s="105"/>
      <c r="F55" s="105"/>
      <c r="G55" s="71"/>
      <c r="H55" s="106">
        <f>9!H55</f>
        <v>5</v>
      </c>
      <c r="I55" s="108">
        <v>5</v>
      </c>
    </row>
    <row r="56" spans="1:9" ht="18.75">
      <c r="A56" s="93"/>
      <c r="B56" s="28" t="s">
        <v>4</v>
      </c>
      <c r="C56" s="32" t="s">
        <v>73</v>
      </c>
      <c r="D56" s="32" t="s">
        <v>69</v>
      </c>
      <c r="E56" s="107"/>
      <c r="F56" s="107"/>
      <c r="G56" s="32"/>
      <c r="H56" s="108">
        <f>9!H56</f>
        <v>5</v>
      </c>
      <c r="I56" s="108">
        <v>5</v>
      </c>
    </row>
    <row r="57" spans="1:9" ht="93.75">
      <c r="A57" s="93"/>
      <c r="B57" s="28" t="s">
        <v>134</v>
      </c>
      <c r="C57" s="32" t="s">
        <v>73</v>
      </c>
      <c r="D57" s="32" t="s">
        <v>69</v>
      </c>
      <c r="E57" s="107" t="s">
        <v>135</v>
      </c>
      <c r="F57" s="107"/>
      <c r="G57" s="71"/>
      <c r="H57" s="108">
        <f>9!H57</f>
        <v>5</v>
      </c>
      <c r="I57" s="108">
        <v>5</v>
      </c>
    </row>
    <row r="58" spans="1:9" ht="37.5">
      <c r="A58" s="93"/>
      <c r="B58" s="103" t="s">
        <v>130</v>
      </c>
      <c r="C58" s="32" t="s">
        <v>73</v>
      </c>
      <c r="D58" s="32" t="s">
        <v>69</v>
      </c>
      <c r="E58" s="107" t="s">
        <v>139</v>
      </c>
      <c r="F58" s="107"/>
      <c r="G58" s="32"/>
      <c r="H58" s="108">
        <f>9!H58</f>
        <v>5</v>
      </c>
      <c r="I58" s="108">
        <v>5</v>
      </c>
    </row>
    <row r="59" spans="1:9" ht="56.25">
      <c r="A59" s="93"/>
      <c r="B59" s="103" t="s">
        <v>138</v>
      </c>
      <c r="C59" s="32" t="s">
        <v>73</v>
      </c>
      <c r="D59" s="32" t="s">
        <v>69</v>
      </c>
      <c r="E59" s="107" t="s">
        <v>132</v>
      </c>
      <c r="F59" s="107"/>
      <c r="G59" s="71"/>
      <c r="H59" s="108">
        <f>9!H59</f>
        <v>5</v>
      </c>
      <c r="I59" s="108">
        <v>5</v>
      </c>
    </row>
    <row r="60" spans="1:9" ht="75">
      <c r="A60" s="93"/>
      <c r="B60" s="103" t="s">
        <v>63</v>
      </c>
      <c r="C60" s="32" t="s">
        <v>73</v>
      </c>
      <c r="D60" s="32" t="s">
        <v>69</v>
      </c>
      <c r="E60" s="107" t="s">
        <v>118</v>
      </c>
      <c r="F60" s="107" t="s">
        <v>59</v>
      </c>
      <c r="G60" s="32"/>
      <c r="H60" s="108">
        <f>9!H60</f>
        <v>5</v>
      </c>
      <c r="I60" s="108">
        <v>5</v>
      </c>
    </row>
    <row r="61" spans="1:9" ht="18.75">
      <c r="A61" s="93"/>
      <c r="B61" s="27" t="s">
        <v>77</v>
      </c>
      <c r="C61" s="71" t="s">
        <v>74</v>
      </c>
      <c r="D61" s="71"/>
      <c r="E61" s="71"/>
      <c r="F61" s="71"/>
      <c r="G61" s="71"/>
      <c r="H61" s="106">
        <v>32</v>
      </c>
      <c r="I61" s="106">
        <v>4.92</v>
      </c>
    </row>
    <row r="62" spans="1:9" ht="37.5">
      <c r="A62" s="93"/>
      <c r="B62" s="28" t="s">
        <v>42</v>
      </c>
      <c r="C62" s="32" t="s">
        <v>74</v>
      </c>
      <c r="D62" s="32" t="s">
        <v>73</v>
      </c>
      <c r="E62" s="32"/>
      <c r="F62" s="32"/>
      <c r="G62" s="32"/>
      <c r="H62" s="108">
        <v>32</v>
      </c>
      <c r="I62" s="108">
        <v>4.92</v>
      </c>
    </row>
    <row r="63" spans="1:9" ht="93.75">
      <c r="A63" s="93"/>
      <c r="B63" s="28" t="s">
        <v>134</v>
      </c>
      <c r="C63" s="32" t="s">
        <v>74</v>
      </c>
      <c r="D63" s="32" t="s">
        <v>73</v>
      </c>
      <c r="E63" s="32" t="s">
        <v>135</v>
      </c>
      <c r="F63" s="32"/>
      <c r="G63" s="71"/>
      <c r="H63" s="108">
        <v>32</v>
      </c>
      <c r="I63" s="108">
        <v>4.92</v>
      </c>
    </row>
    <row r="64" spans="1:9" ht="37.5">
      <c r="A64" s="93"/>
      <c r="B64" s="28" t="s">
        <v>130</v>
      </c>
      <c r="C64" s="32" t="s">
        <v>74</v>
      </c>
      <c r="D64" s="32" t="s">
        <v>73</v>
      </c>
      <c r="E64" s="32" t="s">
        <v>129</v>
      </c>
      <c r="F64" s="32"/>
      <c r="G64" s="32"/>
      <c r="H64" s="108">
        <v>32</v>
      </c>
      <c r="I64" s="108">
        <v>4.92</v>
      </c>
    </row>
    <row r="65" spans="1:9" ht="37.5">
      <c r="A65" s="93"/>
      <c r="B65" s="28" t="s">
        <v>140</v>
      </c>
      <c r="C65" s="32" t="s">
        <v>74</v>
      </c>
      <c r="D65" s="32" t="s">
        <v>73</v>
      </c>
      <c r="E65" s="32" t="s">
        <v>141</v>
      </c>
      <c r="F65" s="32"/>
      <c r="G65" s="71"/>
      <c r="H65" s="108">
        <v>32</v>
      </c>
      <c r="I65" s="108">
        <v>4.92</v>
      </c>
    </row>
    <row r="66" spans="1:9" ht="75">
      <c r="A66" s="93"/>
      <c r="B66" s="103" t="s">
        <v>63</v>
      </c>
      <c r="C66" s="32" t="s">
        <v>74</v>
      </c>
      <c r="D66" s="32" t="s">
        <v>73</v>
      </c>
      <c r="E66" s="32" t="s">
        <v>119</v>
      </c>
      <c r="F66" s="32" t="s">
        <v>59</v>
      </c>
      <c r="G66" s="32"/>
      <c r="H66" s="108">
        <v>30</v>
      </c>
      <c r="I66" s="108">
        <v>2.92</v>
      </c>
    </row>
    <row r="67" spans="1:9" ht="18.75">
      <c r="A67" s="93"/>
      <c r="B67" s="103" t="s">
        <v>177</v>
      </c>
      <c r="C67" s="32" t="s">
        <v>74</v>
      </c>
      <c r="D67" s="32" t="s">
        <v>73</v>
      </c>
      <c r="E67" s="32" t="s">
        <v>119</v>
      </c>
      <c r="F67" s="32" t="s">
        <v>176</v>
      </c>
      <c r="G67" s="71"/>
      <c r="H67" s="108">
        <v>2</v>
      </c>
      <c r="I67" s="108">
        <v>2</v>
      </c>
    </row>
    <row r="68" spans="1:9" s="62" customFormat="1" ht="18.75">
      <c r="A68" s="152"/>
      <c r="B68" s="101" t="s">
        <v>78</v>
      </c>
      <c r="C68" s="71" t="s">
        <v>79</v>
      </c>
      <c r="D68" s="71" t="s">
        <v>79</v>
      </c>
      <c r="E68" s="71" t="s">
        <v>80</v>
      </c>
      <c r="F68" s="71" t="s">
        <v>81</v>
      </c>
      <c r="G68" s="32" t="s">
        <v>182</v>
      </c>
      <c r="H68" s="106">
        <v>57.96</v>
      </c>
      <c r="I68" s="106">
        <v>117.71</v>
      </c>
    </row>
    <row r="69" spans="1:9" ht="18.75">
      <c r="A69" s="93"/>
      <c r="B69" s="162" t="s">
        <v>2</v>
      </c>
      <c r="C69" s="162"/>
      <c r="D69" s="162"/>
      <c r="E69" s="162"/>
      <c r="F69" s="162"/>
      <c r="G69" s="71"/>
      <c r="H69" s="106">
        <f>H7+H30+H37+H43+H55+H61+H68</f>
        <v>2388.1</v>
      </c>
      <c r="I69" s="106">
        <f>I7+I30+I37+I43+I55+I61+I68</f>
        <v>2426.73</v>
      </c>
    </row>
    <row r="70" ht="18.75">
      <c r="H70" s="151"/>
    </row>
  </sheetData>
  <sheetProtection/>
  <mergeCells count="4">
    <mergeCell ref="F4:H4"/>
    <mergeCell ref="F1:I1"/>
    <mergeCell ref="A3:I3"/>
    <mergeCell ref="B69:F69"/>
  </mergeCells>
  <printOptions/>
  <pageMargins left="0.35433070866141736" right="0.1968503937007874" top="0.5905511811023623" bottom="0.2755905511811024" header="0.31496062992125984" footer="0.31496062992125984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64">
      <selection activeCell="I70" sqref="I70"/>
    </sheetView>
  </sheetViews>
  <sheetFormatPr defaultColWidth="9.00390625" defaultRowHeight="31.5" customHeight="1"/>
  <cols>
    <col min="1" max="1" width="14.625" style="11" customWidth="1"/>
    <col min="2" max="2" width="54.25390625" style="12" customWidth="1"/>
    <col min="3" max="3" width="8.00390625" style="13" customWidth="1"/>
    <col min="4" max="4" width="13.625" style="13" customWidth="1"/>
    <col min="5" max="5" width="16.875" style="13" customWidth="1"/>
    <col min="6" max="6" width="16.625" style="13" customWidth="1"/>
    <col min="7" max="7" width="11.875" style="13" customWidth="1"/>
    <col min="8" max="8" width="11.125" style="13" customWidth="1"/>
    <col min="9" max="9" width="15.375" style="13" customWidth="1"/>
    <col min="10" max="10" width="10.75390625" style="14" customWidth="1"/>
    <col min="11" max="16384" width="9.125" style="14" customWidth="1"/>
  </cols>
  <sheetData>
    <row r="1" spans="6:9" ht="81.75" customHeight="1">
      <c r="F1" s="165" t="s">
        <v>169</v>
      </c>
      <c r="G1" s="166"/>
      <c r="H1" s="166"/>
      <c r="I1" s="166"/>
    </row>
    <row r="2" spans="2:10" ht="42.75" customHeight="1">
      <c r="B2" s="157" t="s">
        <v>170</v>
      </c>
      <c r="C2" s="164"/>
      <c r="D2" s="164"/>
      <c r="E2" s="164"/>
      <c r="F2" s="164"/>
      <c r="G2" s="164"/>
      <c r="H2" s="164"/>
      <c r="I2" s="164"/>
      <c r="J2" s="1"/>
    </row>
    <row r="3" spans="7:9" ht="10.5" customHeight="1" thickBot="1">
      <c r="G3" s="15"/>
      <c r="H3" s="15"/>
      <c r="I3" s="15"/>
    </row>
    <row r="4" spans="1:9" ht="69" customHeight="1">
      <c r="A4" s="128" t="s">
        <v>17</v>
      </c>
      <c r="B4" s="129" t="s">
        <v>15</v>
      </c>
      <c r="C4" s="92" t="s">
        <v>82</v>
      </c>
      <c r="D4" s="92" t="s">
        <v>83</v>
      </c>
      <c r="E4" s="130" t="s">
        <v>84</v>
      </c>
      <c r="F4" s="130" t="s">
        <v>85</v>
      </c>
      <c r="G4" s="130" t="s">
        <v>86</v>
      </c>
      <c r="H4" s="2" t="s">
        <v>0</v>
      </c>
      <c r="I4" s="131" t="s">
        <v>105</v>
      </c>
    </row>
    <row r="5" spans="1:9" s="17" customFormat="1" ht="19.5" customHeight="1">
      <c r="A5" s="46">
        <v>1</v>
      </c>
      <c r="B5" s="47">
        <v>2</v>
      </c>
      <c r="C5" s="48" t="s">
        <v>20</v>
      </c>
      <c r="D5" s="48" t="s">
        <v>21</v>
      </c>
      <c r="E5" s="48" t="s">
        <v>22</v>
      </c>
      <c r="F5" s="48" t="s">
        <v>23</v>
      </c>
      <c r="G5" s="48" t="s">
        <v>24</v>
      </c>
      <c r="H5" s="48" t="s">
        <v>87</v>
      </c>
      <c r="I5" s="49">
        <v>9</v>
      </c>
    </row>
    <row r="6" spans="1:9" ht="38.25" customHeight="1">
      <c r="A6" s="132" t="s">
        <v>88</v>
      </c>
      <c r="B6" s="133" t="s">
        <v>106</v>
      </c>
      <c r="C6" s="32" t="s">
        <v>89</v>
      </c>
      <c r="D6" s="32"/>
      <c r="E6" s="32"/>
      <c r="F6" s="145"/>
      <c r="G6" s="145"/>
      <c r="H6" s="145"/>
      <c r="I6" s="145"/>
    </row>
    <row r="7" spans="1:9" ht="19.5" customHeight="1">
      <c r="A7" s="135" t="s">
        <v>90</v>
      </c>
      <c r="B7" s="136" t="str">
        <f>9!B7</f>
        <v>Общегосударственные вопросы</v>
      </c>
      <c r="C7" s="71" t="s">
        <v>89</v>
      </c>
      <c r="D7" s="106" t="str">
        <f>9!C7</f>
        <v>01</v>
      </c>
      <c r="E7" s="106"/>
      <c r="F7" s="106"/>
      <c r="G7" s="106"/>
      <c r="H7" s="106"/>
      <c r="I7" s="106">
        <f>9!H7</f>
        <v>1978.48</v>
      </c>
    </row>
    <row r="8" spans="1:9" ht="42.75" customHeight="1">
      <c r="A8" s="132"/>
      <c r="B8" s="136" t="str">
        <f>9!B8</f>
        <v>Функционирование высшего должностного лица субъекта Российской Федерации и муниципального образования</v>
      </c>
      <c r="C8" s="71" t="s">
        <v>89</v>
      </c>
      <c r="D8" s="106" t="str">
        <f>9!C8</f>
        <v>01</v>
      </c>
      <c r="E8" s="106" t="str">
        <f>9!D8</f>
        <v>02</v>
      </c>
      <c r="F8" s="106"/>
      <c r="G8" s="106"/>
      <c r="H8" s="106"/>
      <c r="I8" s="106">
        <f>9!H8</f>
        <v>386.15</v>
      </c>
    </row>
    <row r="9" spans="1:9" ht="26.25" customHeight="1">
      <c r="A9" s="137"/>
      <c r="B9" s="133" t="str">
        <f>9!B9</f>
        <v>Непрограммные направления деятельности</v>
      </c>
      <c r="C9" s="32" t="s">
        <v>89</v>
      </c>
      <c r="D9" s="108" t="str">
        <f>9!C9</f>
        <v>01</v>
      </c>
      <c r="E9" s="108" t="str">
        <f>9!D9</f>
        <v>02</v>
      </c>
      <c r="F9" s="108" t="str">
        <f>9!E9</f>
        <v>9900000000</v>
      </c>
      <c r="G9" s="108"/>
      <c r="H9" s="106"/>
      <c r="I9" s="108">
        <f>9!H9</f>
        <v>386.15</v>
      </c>
    </row>
    <row r="10" spans="1:9" ht="42.75" customHeight="1">
      <c r="A10" s="137"/>
      <c r="B10" s="133" t="str">
        <f>9!B10</f>
        <v>Высшее должностное лицо сельского поселения и его заместители</v>
      </c>
      <c r="C10" s="32" t="s">
        <v>89</v>
      </c>
      <c r="D10" s="108" t="str">
        <f>9!C10</f>
        <v>01</v>
      </c>
      <c r="E10" s="108" t="str">
        <f>9!D10</f>
        <v>02</v>
      </c>
      <c r="F10" s="108" t="str">
        <f>9!E10</f>
        <v>9900001200</v>
      </c>
      <c r="G10" s="108"/>
      <c r="H10" s="106"/>
      <c r="I10" s="108">
        <f>9!H10</f>
        <v>386.15</v>
      </c>
    </row>
    <row r="11" spans="1:9" ht="45" customHeight="1">
      <c r="A11" s="137"/>
      <c r="B11" s="133" t="str">
        <f>9!B11</f>
        <v>Фонд оплаты труда государственных (муниципальных) органов</v>
      </c>
      <c r="C11" s="32" t="s">
        <v>89</v>
      </c>
      <c r="D11" s="108" t="str">
        <f>9!C11</f>
        <v>01</v>
      </c>
      <c r="E11" s="108" t="str">
        <f>9!D11</f>
        <v>02</v>
      </c>
      <c r="F11" s="108" t="str">
        <f>9!E11</f>
        <v>9900001200</v>
      </c>
      <c r="G11" s="108" t="str">
        <f>9!F11</f>
        <v>121</v>
      </c>
      <c r="H11" s="106"/>
      <c r="I11" s="108">
        <f>9!H11</f>
        <v>296.58</v>
      </c>
    </row>
    <row r="12" spans="1:9" ht="80.25" customHeight="1">
      <c r="A12" s="137"/>
      <c r="B12" s="133" t="str">
        <f>9!B12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2" s="32" t="s">
        <v>89</v>
      </c>
      <c r="D12" s="108" t="str">
        <f>9!C12</f>
        <v>01</v>
      </c>
      <c r="E12" s="108" t="str">
        <f>9!D12</f>
        <v>02</v>
      </c>
      <c r="F12" s="108" t="str">
        <f>9!E12</f>
        <v>9900001200</v>
      </c>
      <c r="G12" s="108" t="str">
        <f>9!F12</f>
        <v>129</v>
      </c>
      <c r="H12" s="106"/>
      <c r="I12" s="108">
        <f>9!H12</f>
        <v>89.57</v>
      </c>
    </row>
    <row r="13" spans="1:9" ht="54.75" customHeight="1">
      <c r="A13" s="132" t="s">
        <v>91</v>
      </c>
      <c r="B13" s="133" t="str">
        <f>9!B13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32" t="s">
        <v>89</v>
      </c>
      <c r="D13" s="106" t="str">
        <f>9!C13</f>
        <v>01</v>
      </c>
      <c r="E13" s="106" t="str">
        <f>9!D13</f>
        <v>04</v>
      </c>
      <c r="F13" s="106"/>
      <c r="G13" s="106"/>
      <c r="H13" s="106"/>
      <c r="I13" s="106">
        <f>9!H13</f>
        <v>1507.3300000000002</v>
      </c>
    </row>
    <row r="14" spans="1:9" ht="41.25" customHeight="1">
      <c r="A14" s="137"/>
      <c r="B14" s="133" t="str">
        <f>9!B14</f>
        <v>Непрограммные направления деятельности</v>
      </c>
      <c r="C14" s="32" t="s">
        <v>89</v>
      </c>
      <c r="D14" s="108" t="str">
        <f>9!C14</f>
        <v>01</v>
      </c>
      <c r="E14" s="108" t="str">
        <f>9!D14</f>
        <v>04</v>
      </c>
      <c r="F14" s="108" t="str">
        <f>9!E14</f>
        <v>9900000000</v>
      </c>
      <c r="G14" s="108"/>
      <c r="H14" s="106"/>
      <c r="I14" s="108">
        <f>9!H14</f>
        <v>1507.3300000000002</v>
      </c>
    </row>
    <row r="15" spans="1:9" ht="48.75" customHeight="1">
      <c r="A15" s="137"/>
      <c r="B15" s="133" t="str">
        <f>9!B15</f>
        <v>Материально-техническое обеспечение администрации сельского поселения</v>
      </c>
      <c r="C15" s="32" t="s">
        <v>89</v>
      </c>
      <c r="D15" s="108" t="str">
        <f>9!C15</f>
        <v>01</v>
      </c>
      <c r="E15" s="108" t="str">
        <f>9!D15</f>
        <v>04</v>
      </c>
      <c r="F15" s="108" t="str">
        <f>9!E15</f>
        <v>990А001190</v>
      </c>
      <c r="G15" s="108"/>
      <c r="H15" s="106"/>
      <c r="I15" s="108">
        <f>9!H15</f>
        <v>1507.3300000000002</v>
      </c>
    </row>
    <row r="16" spans="1:9" ht="58.5" customHeight="1">
      <c r="A16" s="137"/>
      <c r="B16" s="133" t="str">
        <f>9!B16</f>
        <v>Фонд оплаты труда государственных (муниципальных) органов и взносы по обязательному социальному страхованию</v>
      </c>
      <c r="C16" s="32" t="s">
        <v>89</v>
      </c>
      <c r="D16" s="108" t="str">
        <f>9!C16</f>
        <v>01</v>
      </c>
      <c r="E16" s="108" t="str">
        <f>9!D16</f>
        <v>04</v>
      </c>
      <c r="F16" s="108" t="str">
        <f>9!E16</f>
        <v>990А001190</v>
      </c>
      <c r="G16" s="108" t="str">
        <f>9!F16</f>
        <v>121</v>
      </c>
      <c r="H16" s="106"/>
      <c r="I16" s="108">
        <f>9!H16</f>
        <v>920.37</v>
      </c>
    </row>
    <row r="17" spans="1:9" ht="58.5" customHeight="1">
      <c r="A17" s="137"/>
      <c r="B17" s="133" t="str">
        <f>9!B17</f>
        <v>Фонд оплаты труда государственных (муниципальных) органов за счет межбюджетных трансфертов на повышение заработной платы</v>
      </c>
      <c r="C17" s="32" t="s">
        <v>89</v>
      </c>
      <c r="D17" s="108" t="str">
        <f>9!C17</f>
        <v>01</v>
      </c>
      <c r="E17" s="108" t="str">
        <f>9!D17</f>
        <v>04</v>
      </c>
      <c r="F17" s="108" t="str">
        <f>9!E17</f>
        <v>990А0S8500</v>
      </c>
      <c r="G17" s="108" t="str">
        <f>9!F17</f>
        <v>121</v>
      </c>
      <c r="H17" s="106"/>
      <c r="I17" s="108">
        <f>9!H17</f>
        <v>103.15</v>
      </c>
    </row>
    <row r="18" spans="1:9" ht="93.75" customHeight="1">
      <c r="A18" s="137"/>
      <c r="B18" s="133" t="str">
        <f>9!B18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8" s="32" t="s">
        <v>89</v>
      </c>
      <c r="D18" s="108" t="str">
        <f>9!C17</f>
        <v>01</v>
      </c>
      <c r="E18" s="108" t="str">
        <f>9!D18</f>
        <v>04</v>
      </c>
      <c r="F18" s="108" t="str">
        <f>9!E18</f>
        <v>990А001190</v>
      </c>
      <c r="G18" s="108" t="str">
        <f>9!F18</f>
        <v>129</v>
      </c>
      <c r="H18" s="106"/>
      <c r="I18" s="108">
        <f>9!H18</f>
        <v>264.47</v>
      </c>
    </row>
    <row r="19" spans="1:9" ht="93.75" customHeight="1">
      <c r="A19" s="137"/>
      <c r="B19" s="133" t="str">
        <f>9!B19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9" s="133">
        <v>801</v>
      </c>
      <c r="D19" s="108" t="str">
        <f>9!C18</f>
        <v>01</v>
      </c>
      <c r="E19" s="108" t="str">
        <f>9!D19</f>
        <v>04</v>
      </c>
      <c r="F19" s="108" t="str">
        <f>9!E19</f>
        <v>990А0S8500</v>
      </c>
      <c r="G19" s="108" t="str">
        <f>9!F19</f>
        <v>129</v>
      </c>
      <c r="H19" s="106"/>
      <c r="I19" s="108">
        <f>9!H19</f>
        <v>44.63</v>
      </c>
    </row>
    <row r="20" spans="1:9" ht="60.75" customHeight="1">
      <c r="A20" s="137"/>
      <c r="B20" s="133" t="str">
        <f>9!B20</f>
        <v>Иные выплаты персоналу государственных (муниципальных) органов, за исключением фонда оплаты труда</v>
      </c>
      <c r="C20" s="32" t="s">
        <v>89</v>
      </c>
      <c r="D20" s="108" t="str">
        <f>9!C20</f>
        <v>01</v>
      </c>
      <c r="E20" s="108" t="str">
        <f>9!D20</f>
        <v>04</v>
      </c>
      <c r="F20" s="108" t="str">
        <f>9!E20</f>
        <v>990А001190</v>
      </c>
      <c r="G20" s="108" t="str">
        <f>9!F20</f>
        <v>122</v>
      </c>
      <c r="H20" s="106"/>
      <c r="I20" s="108">
        <f>9!H20</f>
        <v>0</v>
      </c>
    </row>
    <row r="21" spans="1:9" ht="64.5" customHeight="1">
      <c r="A21" s="137"/>
      <c r="B21" s="133" t="str">
        <f>9!B21</f>
        <v>Прочая закупка товаров, работ и услуг для обеспечения государственных (муниципальных) нужд</v>
      </c>
      <c r="C21" s="32" t="s">
        <v>89</v>
      </c>
      <c r="D21" s="108" t="str">
        <f>9!C21</f>
        <v>01</v>
      </c>
      <c r="E21" s="108" t="str">
        <f>9!D21</f>
        <v>04</v>
      </c>
      <c r="F21" s="108" t="str">
        <f>9!E21</f>
        <v>990А001190</v>
      </c>
      <c r="G21" s="108" t="str">
        <f>9!F21</f>
        <v>244</v>
      </c>
      <c r="H21" s="108">
        <v>-15</v>
      </c>
      <c r="I21" s="108">
        <f>9!H21</f>
        <v>130.21</v>
      </c>
    </row>
    <row r="22" spans="1:9" ht="64.5" customHeight="1">
      <c r="A22" s="137"/>
      <c r="B22" s="133" t="str">
        <f>9!B22</f>
        <v>Закупка энергетических ресурсов</v>
      </c>
      <c r="C22" s="32" t="s">
        <v>89</v>
      </c>
      <c r="D22" s="108" t="str">
        <f>9!C22</f>
        <v>01</v>
      </c>
      <c r="E22" s="108" t="str">
        <f>9!D22</f>
        <v>04</v>
      </c>
      <c r="F22" s="108" t="str">
        <f>9!E22</f>
        <v>990А001190</v>
      </c>
      <c r="G22" s="108" t="str">
        <f>9!F22</f>
        <v>247</v>
      </c>
      <c r="H22" s="106"/>
      <c r="I22" s="108">
        <f>9!H22</f>
        <v>26.5</v>
      </c>
    </row>
    <row r="23" spans="1:9" ht="41.25" customHeight="1">
      <c r="A23" s="137"/>
      <c r="B23" s="133" t="str">
        <f>9!B23</f>
        <v>Уплата налога на имущество организаций и земельного налога</v>
      </c>
      <c r="C23" s="32" t="s">
        <v>89</v>
      </c>
      <c r="D23" s="108" t="str">
        <f>9!C23</f>
        <v>01</v>
      </c>
      <c r="E23" s="108" t="str">
        <f>9!D23</f>
        <v>04</v>
      </c>
      <c r="F23" s="108" t="str">
        <f>9!E23</f>
        <v>990А001190</v>
      </c>
      <c r="G23" s="108" t="str">
        <f>9!F23</f>
        <v>851</v>
      </c>
      <c r="H23" s="106"/>
      <c r="I23" s="108">
        <f>9!H23</f>
        <v>14</v>
      </c>
    </row>
    <row r="24" spans="1:9" ht="39.75" customHeight="1">
      <c r="A24" s="137"/>
      <c r="B24" s="133" t="str">
        <f>9!B24</f>
        <v>Уплата прочих налогов, сборов и иных платежей</v>
      </c>
      <c r="C24" s="32" t="s">
        <v>89</v>
      </c>
      <c r="D24" s="108" t="str">
        <f>9!C24</f>
        <v>01</v>
      </c>
      <c r="E24" s="108" t="str">
        <f>9!D24</f>
        <v>04</v>
      </c>
      <c r="F24" s="108" t="str">
        <f>9!E24</f>
        <v>990А001190</v>
      </c>
      <c r="G24" s="108" t="str">
        <f>9!F24</f>
        <v>852</v>
      </c>
      <c r="H24" s="106"/>
      <c r="I24" s="108">
        <f>9!H24</f>
        <v>3</v>
      </c>
    </row>
    <row r="25" spans="1:9" ht="42" customHeight="1">
      <c r="A25" s="137"/>
      <c r="B25" s="133" t="str">
        <f>9!B25</f>
        <v>Уплата прочих налогов, сборов и иных платежей</v>
      </c>
      <c r="C25" s="32" t="s">
        <v>89</v>
      </c>
      <c r="D25" s="108" t="str">
        <f>9!C25</f>
        <v>01</v>
      </c>
      <c r="E25" s="108" t="str">
        <f>9!D25</f>
        <v>04</v>
      </c>
      <c r="F25" s="108" t="str">
        <f>9!E25</f>
        <v>990А001190</v>
      </c>
      <c r="G25" s="108" t="str">
        <f>9!F25</f>
        <v>853</v>
      </c>
      <c r="H25" s="106"/>
      <c r="I25" s="108">
        <f>9!H25</f>
        <v>1</v>
      </c>
    </row>
    <row r="26" spans="1:9" ht="84.75" customHeight="1">
      <c r="A26" s="138" t="s">
        <v>92</v>
      </c>
      <c r="B26" s="136" t="str">
        <f>9!B26</f>
        <v>Обеспечение деятельности финансовых, налоговых и таможенных органов и органов финансового (финансово-бюджетного) надзора</v>
      </c>
      <c r="C26" s="71" t="s">
        <v>89</v>
      </c>
      <c r="D26" s="106" t="str">
        <f>9!C26</f>
        <v>01</v>
      </c>
      <c r="E26" s="106" t="str">
        <f>9!D26</f>
        <v>06</v>
      </c>
      <c r="F26" s="106" t="str">
        <f>9!E26</f>
        <v>990А001190</v>
      </c>
      <c r="G26" s="106" t="str">
        <f>9!F26</f>
        <v>540</v>
      </c>
      <c r="H26" s="106"/>
      <c r="I26" s="106">
        <f>9!H26</f>
        <v>0.3</v>
      </c>
    </row>
    <row r="27" spans="1:9" ht="24.75" customHeight="1">
      <c r="A27" s="132" t="s">
        <v>93</v>
      </c>
      <c r="B27" s="136" t="str">
        <f>9!B27</f>
        <v>Резервные фонды</v>
      </c>
      <c r="C27" s="32" t="s">
        <v>89</v>
      </c>
      <c r="D27" s="106" t="str">
        <f>9!C27</f>
        <v>01</v>
      </c>
      <c r="E27" s="106" t="str">
        <f>9!D27</f>
        <v>11</v>
      </c>
      <c r="F27" s="106"/>
      <c r="G27" s="106"/>
      <c r="H27" s="106"/>
      <c r="I27" s="106">
        <f>9!H27</f>
        <v>20</v>
      </c>
    </row>
    <row r="28" spans="1:9" ht="25.5" customHeight="1">
      <c r="A28" s="137"/>
      <c r="B28" s="133" t="str">
        <f>9!B28</f>
        <v>Резервные средства</v>
      </c>
      <c r="C28" s="32" t="s">
        <v>89</v>
      </c>
      <c r="D28" s="108" t="str">
        <f>9!C28</f>
        <v>01</v>
      </c>
      <c r="E28" s="108" t="str">
        <f>9!D28</f>
        <v>11</v>
      </c>
      <c r="F28" s="108" t="str">
        <f>9!E28</f>
        <v>990А001190</v>
      </c>
      <c r="G28" s="108" t="str">
        <f>9!F28</f>
        <v>870</v>
      </c>
      <c r="H28" s="108">
        <v>15</v>
      </c>
      <c r="I28" s="108">
        <f>9!H28</f>
        <v>20</v>
      </c>
    </row>
    <row r="29" spans="1:9" ht="48.75" customHeight="1">
      <c r="A29" s="153"/>
      <c r="B29" s="133" t="str">
        <f>9!B29</f>
        <v>Обеспечение проведения выборов и референдумов</v>
      </c>
      <c r="C29" s="32" t="s">
        <v>171</v>
      </c>
      <c r="D29" s="108" t="str">
        <f>9!C29</f>
        <v>01</v>
      </c>
      <c r="E29" s="108" t="str">
        <f>9!D29</f>
        <v>07</v>
      </c>
      <c r="F29" s="108" t="str">
        <f>9!E29</f>
        <v>990А001190</v>
      </c>
      <c r="G29" s="108" t="str">
        <f>9!F29</f>
        <v>880</v>
      </c>
      <c r="H29" s="106"/>
      <c r="I29" s="108">
        <f>9!H29</f>
        <v>64.7</v>
      </c>
    </row>
    <row r="30" spans="1:9" ht="30.75" customHeight="1">
      <c r="A30" s="138" t="s">
        <v>144</v>
      </c>
      <c r="B30" s="136" t="str">
        <f>9!B30</f>
        <v>Национальная оборона</v>
      </c>
      <c r="C30" s="32" t="s">
        <v>89</v>
      </c>
      <c r="D30" s="106" t="str">
        <f>9!C30</f>
        <v>02</v>
      </c>
      <c r="E30" s="106"/>
      <c r="F30" s="106"/>
      <c r="G30" s="106"/>
      <c r="H30" s="106"/>
      <c r="I30" s="106">
        <f>9!H30</f>
        <v>68.8</v>
      </c>
    </row>
    <row r="31" spans="1:9" ht="24.75" customHeight="1">
      <c r="A31" s="132"/>
      <c r="B31" s="136" t="str">
        <f>9!B31</f>
        <v>Мобилизационная и вневойсковая подготовка</v>
      </c>
      <c r="C31" s="32" t="s">
        <v>89</v>
      </c>
      <c r="D31" s="108" t="str">
        <f>9!C31</f>
        <v>02</v>
      </c>
      <c r="E31" s="108" t="str">
        <f>9!D31</f>
        <v>03</v>
      </c>
      <c r="F31" s="108"/>
      <c r="G31" s="108"/>
      <c r="H31" s="106"/>
      <c r="I31" s="108">
        <f>9!H31</f>
        <v>68.8</v>
      </c>
    </row>
    <row r="32" spans="1:9" ht="33.75" customHeight="1">
      <c r="A32" s="137"/>
      <c r="B32" s="133" t="str">
        <f>9!B32</f>
        <v>Непрограммные направления деятельности</v>
      </c>
      <c r="C32" s="32" t="s">
        <v>89</v>
      </c>
      <c r="D32" s="108" t="str">
        <f>9!C32</f>
        <v>02</v>
      </c>
      <c r="E32" s="108" t="str">
        <f>9!D32</f>
        <v>03</v>
      </c>
      <c r="F32" s="108" t="str">
        <f>9!E32</f>
        <v>9900000000</v>
      </c>
      <c r="G32" s="108"/>
      <c r="H32" s="106"/>
      <c r="I32" s="108">
        <f>9!H32</f>
        <v>68.8</v>
      </c>
    </row>
    <row r="33" spans="1:9" ht="60" customHeight="1">
      <c r="A33" s="137"/>
      <c r="B33" s="133" t="str">
        <f>9!B33</f>
        <v>Субвенции на осуществление первичного воинского учета на территориях, где отсутствуют военные комиссариаты</v>
      </c>
      <c r="C33" s="32" t="s">
        <v>89</v>
      </c>
      <c r="D33" s="108" t="str">
        <f>9!C33</f>
        <v>02</v>
      </c>
      <c r="E33" s="108" t="str">
        <f>9!D33</f>
        <v>03</v>
      </c>
      <c r="F33" s="108" t="str">
        <f>9!E33</f>
        <v>9900051180</v>
      </c>
      <c r="G33" s="108"/>
      <c r="H33" s="106"/>
      <c r="I33" s="108">
        <f>9!H33</f>
        <v>68.8</v>
      </c>
    </row>
    <row r="34" spans="1:9" ht="45" customHeight="1">
      <c r="A34" s="137"/>
      <c r="B34" s="133" t="str">
        <f>9!B34</f>
        <v>Фонд оплаты труда государственных (муниципальных) органов</v>
      </c>
      <c r="C34" s="32" t="s">
        <v>89</v>
      </c>
      <c r="D34" s="108" t="str">
        <f>9!C34</f>
        <v>02</v>
      </c>
      <c r="E34" s="108" t="str">
        <f>9!D34</f>
        <v>03</v>
      </c>
      <c r="F34" s="108" t="str">
        <f>9!E34</f>
        <v>9900051180</v>
      </c>
      <c r="G34" s="108" t="str">
        <f>9!F34</f>
        <v>121</v>
      </c>
      <c r="H34" s="106"/>
      <c r="I34" s="108">
        <f>9!H34</f>
        <v>49.8</v>
      </c>
    </row>
    <row r="35" spans="1:9" ht="84.75" customHeight="1">
      <c r="A35" s="137"/>
      <c r="B35" s="133" t="str">
        <f>9!B35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5" s="32" t="s">
        <v>89</v>
      </c>
      <c r="D35" s="108" t="str">
        <f>9!C35</f>
        <v>02</v>
      </c>
      <c r="E35" s="108" t="str">
        <f>9!D35</f>
        <v>03</v>
      </c>
      <c r="F35" s="108" t="str">
        <f>9!E35</f>
        <v>9900051180</v>
      </c>
      <c r="G35" s="108" t="str">
        <f>9!F35</f>
        <v>129</v>
      </c>
      <c r="H35" s="106"/>
      <c r="I35" s="108">
        <f>9!H35</f>
        <v>15</v>
      </c>
    </row>
    <row r="36" spans="1:9" ht="74.25" customHeight="1">
      <c r="A36" s="137"/>
      <c r="B36" s="133" t="str">
        <f>9!B36</f>
        <v>Прочая закупка товаров, работ и услуг для обеспечения государственных (муниципальных) нужд</v>
      </c>
      <c r="C36" s="32" t="s">
        <v>89</v>
      </c>
      <c r="D36" s="108" t="str">
        <f>9!C36</f>
        <v>02</v>
      </c>
      <c r="E36" s="108" t="str">
        <f>9!D36</f>
        <v>03</v>
      </c>
      <c r="F36" s="108" t="str">
        <f>9!E36</f>
        <v>9900051180</v>
      </c>
      <c r="G36" s="108" t="str">
        <f>9!F36</f>
        <v>244</v>
      </c>
      <c r="H36" s="106"/>
      <c r="I36" s="108">
        <f>9!H36</f>
        <v>4</v>
      </c>
    </row>
    <row r="37" spans="1:9" ht="24.75" customHeight="1">
      <c r="A37" s="135" t="s">
        <v>145</v>
      </c>
      <c r="B37" s="136" t="str">
        <f>9!B37</f>
        <v>Национальная безопасность и правоохранительная деятельность</v>
      </c>
      <c r="C37" s="119" t="s">
        <v>89</v>
      </c>
      <c r="D37" s="106" t="str">
        <f>9!C37</f>
        <v>03</v>
      </c>
      <c r="E37" s="106"/>
      <c r="F37" s="106"/>
      <c r="G37" s="106"/>
      <c r="H37" s="106"/>
      <c r="I37" s="106">
        <f>9!H37</f>
        <v>17</v>
      </c>
    </row>
    <row r="38" spans="1:9" ht="30.75" customHeight="1">
      <c r="A38" s="134"/>
      <c r="B38" s="136" t="str">
        <f>9!B38</f>
        <v>Обеспечение пожарной безопасности</v>
      </c>
      <c r="C38" s="120" t="s">
        <v>89</v>
      </c>
      <c r="D38" s="108" t="str">
        <f>9!C38</f>
        <v>03</v>
      </c>
      <c r="E38" s="108" t="str">
        <f>9!D38</f>
        <v>10</v>
      </c>
      <c r="F38" s="108"/>
      <c r="G38" s="108"/>
      <c r="H38" s="106"/>
      <c r="I38" s="108">
        <f>9!H38</f>
        <v>17</v>
      </c>
    </row>
    <row r="39" spans="1:9" ht="75" customHeight="1">
      <c r="A39" s="134"/>
      <c r="B39" s="133" t="str">
        <f>9!B39</f>
        <v> Муниципальная программа "Комплексное развитие территории сельского поселения МО "Уйменское сельское поселение" на 2019-2024 гг."</v>
      </c>
      <c r="C39" s="120" t="s">
        <v>89</v>
      </c>
      <c r="D39" s="108" t="str">
        <f>9!C39</f>
        <v>03</v>
      </c>
      <c r="E39" s="108" t="str">
        <f>9!D39</f>
        <v>10</v>
      </c>
      <c r="F39" s="108" t="str">
        <f>9!E39</f>
        <v>0100000000</v>
      </c>
      <c r="G39" s="108"/>
      <c r="H39" s="106"/>
      <c r="I39" s="108">
        <f>9!H39</f>
        <v>17</v>
      </c>
    </row>
    <row r="40" spans="1:9" ht="48" customHeight="1">
      <c r="A40" s="134"/>
      <c r="B40" s="133" t="str">
        <f>9!B40</f>
        <v>Подпрограмма "Устойчивое развитие систем жизнеобеспечения"</v>
      </c>
      <c r="C40" s="120" t="s">
        <v>89</v>
      </c>
      <c r="D40" s="108" t="str">
        <f>9!C40</f>
        <v>03</v>
      </c>
      <c r="E40" s="108" t="str">
        <f>9!D40</f>
        <v>10</v>
      </c>
      <c r="F40" s="108" t="str">
        <f>9!E40</f>
        <v>0110000000</v>
      </c>
      <c r="G40" s="108"/>
      <c r="H40" s="106"/>
      <c r="I40" s="108">
        <f>9!H40</f>
        <v>17</v>
      </c>
    </row>
    <row r="41" spans="1:9" ht="45.75" customHeight="1">
      <c r="A41" s="134"/>
      <c r="B41" s="133" t="str">
        <f>9!B41</f>
        <v>Основное мероприятие: "Обеспечение безопасности населения"</v>
      </c>
      <c r="C41" s="120" t="s">
        <v>89</v>
      </c>
      <c r="D41" s="108" t="str">
        <f>9!C41</f>
        <v>03</v>
      </c>
      <c r="E41" s="108" t="str">
        <f>9!D41</f>
        <v>10</v>
      </c>
      <c r="F41" s="108" t="str">
        <f>9!E41</f>
        <v>0110100190</v>
      </c>
      <c r="G41" s="108"/>
      <c r="H41" s="106"/>
      <c r="I41" s="108">
        <f>9!H41</f>
        <v>17</v>
      </c>
    </row>
    <row r="42" spans="1:9" ht="58.5" customHeight="1">
      <c r="A42" s="134"/>
      <c r="B42" s="133" t="str">
        <f>9!B42</f>
        <v>Прочая закупка товаров, работ и услуг для обеспечения государственных (муниципальных) нужд</v>
      </c>
      <c r="C42" s="120" t="s">
        <v>89</v>
      </c>
      <c r="D42" s="108" t="str">
        <f>9!C42</f>
        <v>03</v>
      </c>
      <c r="E42" s="108" t="str">
        <f>9!D42</f>
        <v>10</v>
      </c>
      <c r="F42" s="108" t="str">
        <f>9!E42</f>
        <v>0110100190</v>
      </c>
      <c r="G42" s="108" t="str">
        <f>9!F42</f>
        <v>244</v>
      </c>
      <c r="H42" s="106"/>
      <c r="I42" s="108">
        <f>9!H42</f>
        <v>17</v>
      </c>
    </row>
    <row r="43" spans="1:9" ht="31.5" customHeight="1">
      <c r="A43" s="88" t="s">
        <v>94</v>
      </c>
      <c r="B43" s="136" t="str">
        <f>9!B43</f>
        <v>Национальная экономика </v>
      </c>
      <c r="C43" s="71" t="s">
        <v>89</v>
      </c>
      <c r="D43" s="106" t="str">
        <f>9!C43</f>
        <v>04</v>
      </c>
      <c r="E43" s="106"/>
      <c r="F43" s="106"/>
      <c r="G43" s="106"/>
      <c r="H43" s="106"/>
      <c r="I43" s="106">
        <f>9!H43</f>
        <v>415.88</v>
      </c>
    </row>
    <row r="44" spans="1:9" ht="26.25" customHeight="1">
      <c r="A44" s="132"/>
      <c r="B44" s="136" t="str">
        <f>9!B44</f>
        <v>Дорожное хозяйство (дорожные фонды)</v>
      </c>
      <c r="C44" s="32" t="s">
        <v>89</v>
      </c>
      <c r="D44" s="106" t="str">
        <f>9!C44</f>
        <v>04</v>
      </c>
      <c r="E44" s="106" t="str">
        <f>9!D44</f>
        <v>09</v>
      </c>
      <c r="F44" s="106"/>
      <c r="G44" s="106"/>
      <c r="H44" s="106"/>
      <c r="I44" s="106">
        <f>9!H44</f>
        <v>415.78</v>
      </c>
    </row>
    <row r="45" spans="1:9" ht="83.25" customHeight="1">
      <c r="A45" s="137"/>
      <c r="B45" s="133" t="str">
        <f>9!B45</f>
        <v>Муниципальная программа "Комплексное развитие территории сельского поселения МО "Уйменское сельское поселение" на 2019-2024 гг."</v>
      </c>
      <c r="C45" s="32" t="s">
        <v>89</v>
      </c>
      <c r="D45" s="108" t="str">
        <f>9!C45</f>
        <v>04</v>
      </c>
      <c r="E45" s="108" t="str">
        <f>9!D45</f>
        <v>09</v>
      </c>
      <c r="F45" s="108" t="str">
        <f>9!E45</f>
        <v>0000000000</v>
      </c>
      <c r="G45" s="108"/>
      <c r="H45" s="106"/>
      <c r="I45" s="106">
        <f>9!H45</f>
        <v>415.78</v>
      </c>
    </row>
    <row r="46" spans="1:9" ht="47.25" customHeight="1">
      <c r="A46" s="137"/>
      <c r="B46" s="133" t="str">
        <f>9!B46</f>
        <v>Подпрограмма "Устойчивое развитие систем жизнеобеспечения"</v>
      </c>
      <c r="C46" s="32" t="s">
        <v>89</v>
      </c>
      <c r="D46" s="108" t="str">
        <f>9!C46</f>
        <v>04</v>
      </c>
      <c r="E46" s="108" t="str">
        <f>9!D46</f>
        <v>09</v>
      </c>
      <c r="F46" s="108" t="str">
        <f>9!E46</f>
        <v>0100000000</v>
      </c>
      <c r="G46" s="108"/>
      <c r="H46" s="106"/>
      <c r="I46" s="106">
        <f>9!H46</f>
        <v>415.78</v>
      </c>
    </row>
    <row r="47" spans="1:9" ht="51" customHeight="1">
      <c r="A47" s="137"/>
      <c r="B47" s="133" t="str">
        <f>9!B47</f>
        <v>Основное мероприятие: "Сохранение и развитие автомобильных дорог в поселении"</v>
      </c>
      <c r="C47" s="32" t="s">
        <v>89</v>
      </c>
      <c r="D47" s="108" t="str">
        <f>9!C47</f>
        <v>04</v>
      </c>
      <c r="E47" s="108" t="str">
        <f>9!D47</f>
        <v>09</v>
      </c>
      <c r="F47" s="108" t="str">
        <f>9!E47</f>
        <v>0110200Д00</v>
      </c>
      <c r="G47" s="108"/>
      <c r="H47" s="106"/>
      <c r="I47" s="106">
        <f>9!H47</f>
        <v>415.78</v>
      </c>
    </row>
    <row r="48" spans="1:9" ht="30.75" customHeight="1">
      <c r="A48" s="137"/>
      <c r="B48" s="133" t="str">
        <f>9!B48</f>
        <v>Прочая закупка товаров, работ и услуг</v>
      </c>
      <c r="C48" s="32" t="s">
        <v>89</v>
      </c>
      <c r="D48" s="108" t="str">
        <f>9!C48</f>
        <v>04</v>
      </c>
      <c r="E48" s="108" t="str">
        <f>9!D48</f>
        <v>09</v>
      </c>
      <c r="F48" s="108" t="str">
        <f>9!E48</f>
        <v>0110200Д00</v>
      </c>
      <c r="G48" s="108" t="str">
        <f>9!F48</f>
        <v>244</v>
      </c>
      <c r="H48" s="106"/>
      <c r="I48" s="106">
        <f>9!H48</f>
        <v>388.28</v>
      </c>
    </row>
    <row r="49" spans="1:9" ht="30.75" customHeight="1">
      <c r="A49" s="137"/>
      <c r="B49" s="133" t="str">
        <f>9!B49</f>
        <v>Закупка энергетических ресурсов</v>
      </c>
      <c r="C49" s="32" t="s">
        <v>89</v>
      </c>
      <c r="D49" s="108" t="str">
        <f>9!C49</f>
        <v>04</v>
      </c>
      <c r="E49" s="108" t="str">
        <f>9!D49</f>
        <v>09</v>
      </c>
      <c r="F49" s="108" t="str">
        <f>9!E49</f>
        <v>0110200Д00</v>
      </c>
      <c r="G49" s="108" t="str">
        <f>9!F49</f>
        <v>247</v>
      </c>
      <c r="H49" s="106"/>
      <c r="I49" s="106">
        <f>9!H49</f>
        <v>27.5</v>
      </c>
    </row>
    <row r="50" spans="1:9" ht="36.75" customHeight="1">
      <c r="A50" s="132" t="s">
        <v>146</v>
      </c>
      <c r="B50" s="136" t="str">
        <f>9!B50</f>
        <v>Другие вопросы в области национальной экономики</v>
      </c>
      <c r="C50" s="32" t="s">
        <v>89</v>
      </c>
      <c r="D50" s="106" t="str">
        <f>9!C50</f>
        <v>04</v>
      </c>
      <c r="E50" s="106" t="str">
        <f>9!D50</f>
        <v>12</v>
      </c>
      <c r="F50" s="106" t="str">
        <f>9!E50</f>
        <v>0100000000</v>
      </c>
      <c r="G50" s="106"/>
      <c r="H50" s="106"/>
      <c r="I50" s="106">
        <f>9!H50</f>
        <v>0.1</v>
      </c>
    </row>
    <row r="51" spans="1:9" ht="77.25" customHeight="1">
      <c r="A51" s="137"/>
      <c r="B51" s="133" t="str">
        <f>9!B51</f>
        <v>Муниципальная программа "Комплексное развитие территории сельского поселения МО "Уйменское сельское поселение" на 2019-2024 гг."</v>
      </c>
      <c r="C51" s="32" t="s">
        <v>89</v>
      </c>
      <c r="D51" s="108" t="str">
        <f>9!C51</f>
        <v>04</v>
      </c>
      <c r="E51" s="108" t="str">
        <f>9!D51</f>
        <v>12</v>
      </c>
      <c r="F51" s="108" t="str">
        <f>9!E51</f>
        <v>0000000000</v>
      </c>
      <c r="G51" s="108"/>
      <c r="H51" s="106"/>
      <c r="I51" s="106">
        <f>9!H51</f>
        <v>0.1</v>
      </c>
    </row>
    <row r="52" spans="1:9" ht="50.25" customHeight="1">
      <c r="A52" s="137"/>
      <c r="B52" s="133" t="str">
        <f>9!B52</f>
        <v>Подпрограмма "Устойчивое развитие систем жизнеобеспечения"</v>
      </c>
      <c r="C52" s="32" t="s">
        <v>89</v>
      </c>
      <c r="D52" s="108" t="str">
        <f>9!C52</f>
        <v>04</v>
      </c>
      <c r="E52" s="108" t="str">
        <f>9!D52</f>
        <v>12</v>
      </c>
      <c r="F52" s="108" t="str">
        <f>9!E52</f>
        <v>0100000000</v>
      </c>
      <c r="G52" s="108"/>
      <c r="H52" s="106"/>
      <c r="I52" s="106">
        <f>9!H52</f>
        <v>0.1</v>
      </c>
    </row>
    <row r="53" spans="1:9" ht="41.25" customHeight="1">
      <c r="A53" s="137"/>
      <c r="B53" s="133" t="str">
        <f>9!B53</f>
        <v>Основное мероприятие "Развитие реального сектора экономики"</v>
      </c>
      <c r="C53" s="32" t="s">
        <v>89</v>
      </c>
      <c r="D53" s="108" t="str">
        <f>9!C53</f>
        <v>04</v>
      </c>
      <c r="E53" s="108" t="str">
        <f>9!D53</f>
        <v>12</v>
      </c>
      <c r="F53" s="108" t="str">
        <f>9!E53</f>
        <v>0110200190</v>
      </c>
      <c r="G53" s="108"/>
      <c r="H53" s="106"/>
      <c r="I53" s="106">
        <f>9!H53</f>
        <v>0.1</v>
      </c>
    </row>
    <row r="54" spans="1:9" ht="31.5" customHeight="1">
      <c r="A54" s="139"/>
      <c r="B54" s="133" t="str">
        <f>9!B54</f>
        <v>Иные межбюджетные трансферты</v>
      </c>
      <c r="C54" s="32" t="s">
        <v>89</v>
      </c>
      <c r="D54" s="108" t="str">
        <f>9!C54</f>
        <v>04</v>
      </c>
      <c r="E54" s="108" t="str">
        <f>9!D54</f>
        <v>12</v>
      </c>
      <c r="F54" s="108" t="str">
        <f>9!E54</f>
        <v>0110200190</v>
      </c>
      <c r="G54" s="108" t="str">
        <f>9!F54</f>
        <v>540</v>
      </c>
      <c r="H54" s="106"/>
      <c r="I54" s="106">
        <f>9!H54</f>
        <v>0.1</v>
      </c>
    </row>
    <row r="55" spans="1:9" ht="31.5" customHeight="1">
      <c r="A55" s="141" t="s">
        <v>147</v>
      </c>
      <c r="B55" s="136" t="str">
        <f>9!B55</f>
        <v>Жилищно-коммунальное хозяйство</v>
      </c>
      <c r="C55" s="32" t="s">
        <v>89</v>
      </c>
      <c r="D55" s="106" t="str">
        <f>9!C55</f>
        <v>05</v>
      </c>
      <c r="E55" s="106"/>
      <c r="F55" s="106"/>
      <c r="G55" s="106"/>
      <c r="H55" s="106"/>
      <c r="I55" s="106">
        <f>9!H55</f>
        <v>5</v>
      </c>
    </row>
    <row r="56" spans="1:9" ht="31.5" customHeight="1">
      <c r="A56" s="139"/>
      <c r="B56" s="136" t="str">
        <f>9!B56</f>
        <v>Благоустройство</v>
      </c>
      <c r="C56" s="32" t="s">
        <v>89</v>
      </c>
      <c r="D56" s="108" t="str">
        <f>9!C56</f>
        <v>05</v>
      </c>
      <c r="E56" s="108" t="str">
        <f>9!D56</f>
        <v>03</v>
      </c>
      <c r="F56" s="108"/>
      <c r="G56" s="108"/>
      <c r="H56" s="106"/>
      <c r="I56" s="108">
        <f>9!H56</f>
        <v>5</v>
      </c>
    </row>
    <row r="57" spans="1:9" ht="70.5" customHeight="1">
      <c r="A57" s="139"/>
      <c r="B57" s="133" t="str">
        <f>9!B57</f>
        <v>Муниципальная программа "Комплексное развитие территории сельского поселения МО "Уйменское сельское поселение" на 2019-2024 гг."</v>
      </c>
      <c r="C57" s="32" t="s">
        <v>89</v>
      </c>
      <c r="D57" s="108" t="str">
        <f>9!C57</f>
        <v>05</v>
      </c>
      <c r="E57" s="108" t="str">
        <f>9!D57</f>
        <v>03</v>
      </c>
      <c r="F57" s="108" t="str">
        <f>9!E57</f>
        <v>0000000000</v>
      </c>
      <c r="G57" s="108"/>
      <c r="H57" s="106"/>
      <c r="I57" s="108">
        <f>9!H57</f>
        <v>5</v>
      </c>
    </row>
    <row r="58" spans="1:9" ht="44.25" customHeight="1">
      <c r="A58" s="139"/>
      <c r="B58" s="133" t="str">
        <f>9!B58</f>
        <v>Подпрограмма "Устойчивое развитие систем жизнеобеспечения"</v>
      </c>
      <c r="C58" s="32" t="s">
        <v>89</v>
      </c>
      <c r="D58" s="108" t="str">
        <f>9!C58</f>
        <v>05</v>
      </c>
      <c r="E58" s="108" t="str">
        <f>9!D58</f>
        <v>03</v>
      </c>
      <c r="F58" s="108" t="str">
        <f>9!E58</f>
        <v>010000000</v>
      </c>
      <c r="G58" s="108"/>
      <c r="H58" s="106"/>
      <c r="I58" s="108">
        <f>9!H58</f>
        <v>5</v>
      </c>
    </row>
    <row r="59" spans="1:9" ht="44.25" customHeight="1">
      <c r="A59" s="139"/>
      <c r="B59" s="133" t="str">
        <f>9!B59</f>
        <v>Основное мероприятие "Повышение уровня благоустройства территорий"</v>
      </c>
      <c r="C59" s="32" t="s">
        <v>89</v>
      </c>
      <c r="D59" s="108" t="str">
        <f>9!C59</f>
        <v>05</v>
      </c>
      <c r="E59" s="108" t="str">
        <f>9!D59</f>
        <v>03</v>
      </c>
      <c r="F59" s="108" t="str">
        <f>9!E59</f>
        <v>0110000000</v>
      </c>
      <c r="G59" s="108"/>
      <c r="H59" s="106"/>
      <c r="I59" s="108">
        <f>9!H59</f>
        <v>5</v>
      </c>
    </row>
    <row r="60" spans="1:9" ht="62.25" customHeight="1">
      <c r="A60" s="139"/>
      <c r="B60" s="133" t="str">
        <f>9!B60</f>
        <v>Прочая закупка товаров, работ и услуг для обеспечения государственных (муниципальных) нужд</v>
      </c>
      <c r="C60" s="32" t="s">
        <v>89</v>
      </c>
      <c r="D60" s="108" t="str">
        <f>9!C60</f>
        <v>05</v>
      </c>
      <c r="E60" s="108" t="str">
        <f>9!D60</f>
        <v>03</v>
      </c>
      <c r="F60" s="108" t="str">
        <f>9!E60</f>
        <v>0110300190</v>
      </c>
      <c r="G60" s="108" t="str">
        <f>9!F60</f>
        <v>244</v>
      </c>
      <c r="H60" s="106"/>
      <c r="I60" s="108">
        <f>9!H60</f>
        <v>5</v>
      </c>
    </row>
    <row r="61" spans="1:9" ht="31.5" customHeight="1">
      <c r="A61" s="141" t="s">
        <v>151</v>
      </c>
      <c r="B61" s="136" t="str">
        <f>9!B61</f>
        <v>Физическая культура испорт</v>
      </c>
      <c r="C61" s="32" t="s">
        <v>89</v>
      </c>
      <c r="D61" s="106" t="str">
        <f>9!C61</f>
        <v>11</v>
      </c>
      <c r="E61" s="106"/>
      <c r="F61" s="106"/>
      <c r="G61" s="106"/>
      <c r="H61" s="106"/>
      <c r="I61" s="106">
        <f>9!H61</f>
        <v>32</v>
      </c>
    </row>
    <row r="62" spans="1:9" ht="36" customHeight="1">
      <c r="A62" s="139"/>
      <c r="B62" s="136" t="str">
        <f>9!B62</f>
        <v>Другие вопросы в области физической культуры и спорта</v>
      </c>
      <c r="C62" s="32" t="s">
        <v>89</v>
      </c>
      <c r="D62" s="108" t="str">
        <f>9!C62</f>
        <v>11</v>
      </c>
      <c r="E62" s="108" t="str">
        <f>9!D62</f>
        <v>05</v>
      </c>
      <c r="F62" s="108"/>
      <c r="G62" s="108"/>
      <c r="H62" s="106"/>
      <c r="I62" s="108">
        <f>9!H62</f>
        <v>32</v>
      </c>
    </row>
    <row r="63" spans="1:9" ht="75.75" customHeight="1">
      <c r="A63" s="139"/>
      <c r="B63" s="133" t="str">
        <f>9!B63</f>
        <v>Муниципальная программа "Комплексное развитие территории сельского поселения МО "Уйменское сельское поселение" на 2019-2024 гг."</v>
      </c>
      <c r="C63" s="32" t="s">
        <v>89</v>
      </c>
      <c r="D63" s="108" t="str">
        <f>9!C63</f>
        <v>11</v>
      </c>
      <c r="E63" s="108" t="str">
        <f>9!D63</f>
        <v>05</v>
      </c>
      <c r="F63" s="108" t="str">
        <f>9!E63</f>
        <v>0000000000</v>
      </c>
      <c r="G63" s="108"/>
      <c r="H63" s="106"/>
      <c r="I63" s="108">
        <f>9!H63</f>
        <v>32</v>
      </c>
    </row>
    <row r="64" spans="1:9" ht="54" customHeight="1">
      <c r="A64" s="139"/>
      <c r="B64" s="133" t="str">
        <f>9!B64</f>
        <v>Подпрограмма "Устойчивое развитие систем жизнеобеспечения"</v>
      </c>
      <c r="C64" s="32" t="s">
        <v>89</v>
      </c>
      <c r="D64" s="108" t="str">
        <f>9!C64</f>
        <v>11</v>
      </c>
      <c r="E64" s="108" t="str">
        <f>9!D64</f>
        <v>05</v>
      </c>
      <c r="F64" s="108" t="str">
        <f>9!E64</f>
        <v>0100000000</v>
      </c>
      <c r="G64" s="108"/>
      <c r="H64" s="106"/>
      <c r="I64" s="108">
        <f>9!H64</f>
        <v>32</v>
      </c>
    </row>
    <row r="65" spans="1:9" ht="55.5" customHeight="1">
      <c r="A65" s="139"/>
      <c r="B65" s="133" t="str">
        <f>9!B65</f>
        <v>Основное мероприятие: "Развитие физической культуры и спорта"</v>
      </c>
      <c r="C65" s="32" t="s">
        <v>89</v>
      </c>
      <c r="D65" s="108" t="str">
        <f>9!C65</f>
        <v>11</v>
      </c>
      <c r="E65" s="108" t="str">
        <f>9!D65</f>
        <v>05</v>
      </c>
      <c r="F65" s="108" t="str">
        <f>9!E65</f>
        <v>012000000</v>
      </c>
      <c r="G65" s="108"/>
      <c r="H65" s="106"/>
      <c r="I65" s="108">
        <f>9!H65</f>
        <v>32</v>
      </c>
    </row>
    <row r="66" spans="1:9" ht="66.75" customHeight="1">
      <c r="A66" s="139"/>
      <c r="B66" s="133" t="str">
        <f>9!B66</f>
        <v>Прочая закупка товаров, работ и услуг для обеспечения государственных (муниципальных) нужд</v>
      </c>
      <c r="C66" s="32" t="s">
        <v>89</v>
      </c>
      <c r="D66" s="108" t="str">
        <f>9!C66</f>
        <v>11</v>
      </c>
      <c r="E66" s="108" t="str">
        <f>9!D66</f>
        <v>05</v>
      </c>
      <c r="F66" s="108" t="str">
        <f>9!E66</f>
        <v>0120300190</v>
      </c>
      <c r="G66" s="108" t="str">
        <f>9!F66</f>
        <v>244</v>
      </c>
      <c r="H66" s="106"/>
      <c r="I66" s="108">
        <f>9!H66</f>
        <v>30</v>
      </c>
    </row>
    <row r="67" spans="1:9" ht="66.75" customHeight="1">
      <c r="A67" s="139"/>
      <c r="B67" s="133" t="str">
        <f>9!B67</f>
        <v>Закупка энергетических ресурсов</v>
      </c>
      <c r="C67" s="32" t="s">
        <v>89</v>
      </c>
      <c r="D67" s="108" t="str">
        <f>9!C67</f>
        <v>11</v>
      </c>
      <c r="E67" s="108" t="str">
        <f>9!D67</f>
        <v>05</v>
      </c>
      <c r="F67" s="108" t="str">
        <f>9!E67</f>
        <v>0120300190</v>
      </c>
      <c r="G67" s="108" t="str">
        <f>9!F67</f>
        <v>247</v>
      </c>
      <c r="H67" s="106"/>
      <c r="I67" s="108">
        <f>9!H67</f>
        <v>2</v>
      </c>
    </row>
    <row r="68" spans="1:9" s="16" customFormat="1" ht="31.5" customHeight="1">
      <c r="A68" s="141"/>
      <c r="B68" s="136" t="str">
        <f>9!B68</f>
        <v>Условно утвержденные расходы</v>
      </c>
      <c r="C68" s="71" t="s">
        <v>89</v>
      </c>
      <c r="D68" s="106" t="str">
        <f>9!C68</f>
        <v>99</v>
      </c>
      <c r="E68" s="106" t="str">
        <f>9!D68</f>
        <v>99</v>
      </c>
      <c r="F68" s="106" t="str">
        <f>9!E68</f>
        <v>9990000</v>
      </c>
      <c r="G68" s="106" t="str">
        <f>9!F68</f>
        <v>999</v>
      </c>
      <c r="H68" s="106">
        <v>-5</v>
      </c>
      <c r="I68" s="106">
        <f>9!H68</f>
        <v>0</v>
      </c>
    </row>
    <row r="69" spans="1:9" ht="31.5" customHeight="1">
      <c r="A69" s="167" t="str">
        <f>9!B69</f>
        <v>ВСЕГО РАСХОДОВ</v>
      </c>
      <c r="B69" s="168"/>
      <c r="C69" s="168"/>
      <c r="D69" s="168"/>
      <c r="E69" s="168"/>
      <c r="F69" s="168"/>
      <c r="G69" s="169"/>
      <c r="H69" s="106"/>
      <c r="I69" s="106">
        <f>9!H69</f>
        <v>2517.16</v>
      </c>
    </row>
  </sheetData>
  <sheetProtection/>
  <mergeCells count="3">
    <mergeCell ref="B2:I2"/>
    <mergeCell ref="F1:I1"/>
    <mergeCell ref="A69:G69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J77" sqref="J77"/>
    </sheetView>
  </sheetViews>
  <sheetFormatPr defaultColWidth="9.00390625" defaultRowHeight="12.75"/>
  <cols>
    <col min="1" max="1" width="7.375" style="11" customWidth="1"/>
    <col min="2" max="2" width="63.875" style="12" customWidth="1"/>
    <col min="3" max="3" width="8.125" style="13" customWidth="1"/>
    <col min="4" max="4" width="9.875" style="13" customWidth="1"/>
    <col min="5" max="5" width="8.875" style="13" customWidth="1"/>
    <col min="6" max="6" width="17.75390625" style="13" customWidth="1"/>
    <col min="7" max="7" width="6.125" style="13" customWidth="1"/>
    <col min="8" max="8" width="12.00390625" style="13" customWidth="1"/>
    <col min="9" max="9" width="13.125" style="13" customWidth="1"/>
    <col min="10" max="10" width="11.25390625" style="13" customWidth="1"/>
    <col min="11" max="16384" width="9.125" style="14" customWidth="1"/>
  </cols>
  <sheetData>
    <row r="1" spans="1:10" s="16" customFormat="1" ht="28.5" customHeight="1">
      <c r="A1" s="171" t="s">
        <v>172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1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57" t="s">
        <v>173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36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27.75" customHeight="1" thickBot="1">
      <c r="A7" s="50"/>
      <c r="B7" s="51"/>
      <c r="C7" s="51"/>
      <c r="D7" s="51"/>
      <c r="E7" s="51"/>
      <c r="F7" s="51"/>
      <c r="G7" s="52"/>
      <c r="H7" s="52"/>
      <c r="I7" s="53" t="s">
        <v>16</v>
      </c>
      <c r="J7" s="14"/>
    </row>
    <row r="8" spans="1:10" ht="63">
      <c r="A8" s="128" t="s">
        <v>17</v>
      </c>
      <c r="B8" s="129" t="s">
        <v>15</v>
      </c>
      <c r="C8" s="92" t="s">
        <v>82</v>
      </c>
      <c r="D8" s="92" t="s">
        <v>83</v>
      </c>
      <c r="E8" s="130" t="s">
        <v>84</v>
      </c>
      <c r="F8" s="130" t="s">
        <v>85</v>
      </c>
      <c r="G8" s="130" t="s">
        <v>86</v>
      </c>
      <c r="H8" s="2" t="s">
        <v>0</v>
      </c>
      <c r="I8" s="131" t="s">
        <v>105</v>
      </c>
      <c r="J8" s="142" t="s">
        <v>142</v>
      </c>
    </row>
    <row r="9" spans="1:10" ht="12.75">
      <c r="A9" s="46">
        <v>1</v>
      </c>
      <c r="B9" s="47">
        <v>2</v>
      </c>
      <c r="C9" s="48" t="s">
        <v>20</v>
      </c>
      <c r="D9" s="48" t="s">
        <v>21</v>
      </c>
      <c r="E9" s="48" t="s">
        <v>22</v>
      </c>
      <c r="F9" s="48" t="s">
        <v>23</v>
      </c>
      <c r="G9" s="48" t="s">
        <v>24</v>
      </c>
      <c r="H9" s="48" t="s">
        <v>87</v>
      </c>
      <c r="I9" s="49">
        <v>9</v>
      </c>
      <c r="J9" s="91" t="s">
        <v>72</v>
      </c>
    </row>
    <row r="10" spans="1:10" s="16" customFormat="1" ht="24.75" customHeight="1">
      <c r="A10" s="132" t="s">
        <v>88</v>
      </c>
      <c r="B10" s="136" t="s">
        <v>106</v>
      </c>
      <c r="C10" s="94" t="s">
        <v>89</v>
      </c>
      <c r="D10" s="94"/>
      <c r="E10" s="94"/>
      <c r="F10" s="135"/>
      <c r="G10" s="135"/>
      <c r="H10" s="135"/>
      <c r="I10" s="135"/>
      <c r="J10" s="143"/>
    </row>
    <row r="11" spans="1:10" ht="38.25" customHeight="1">
      <c r="A11" s="135" t="s">
        <v>90</v>
      </c>
      <c r="B11" s="136" t="str">
        <f>'11'!B7</f>
        <v>Общегосударственные вопросы</v>
      </c>
      <c r="C11" s="94" t="s">
        <v>89</v>
      </c>
      <c r="D11" s="95" t="str">
        <f>'11'!D7</f>
        <v>01</v>
      </c>
      <c r="E11" s="95"/>
      <c r="F11" s="95"/>
      <c r="G11" s="134"/>
      <c r="H11" s="95">
        <f>'10'!G7</f>
        <v>0</v>
      </c>
      <c r="I11" s="95">
        <f>'10'!H7</f>
        <v>1772.74</v>
      </c>
      <c r="J11" s="95">
        <f>'10'!I7</f>
        <v>1757.07</v>
      </c>
    </row>
    <row r="12" spans="1:10" s="16" customFormat="1" ht="73.5" customHeight="1">
      <c r="A12" s="132"/>
      <c r="B12" s="136" t="str">
        <f>'11'!B8</f>
        <v>Функционирование высшего должностного лица субъекта Российской Федерации и муниципального образования</v>
      </c>
      <c r="C12" s="94" t="s">
        <v>89</v>
      </c>
      <c r="D12" s="95" t="str">
        <f>'11'!D8</f>
        <v>01</v>
      </c>
      <c r="E12" s="95" t="str">
        <f>'11'!E8</f>
        <v>02</v>
      </c>
      <c r="F12" s="95"/>
      <c r="G12" s="135"/>
      <c r="H12" s="95">
        <f>'10'!G8</f>
        <v>0</v>
      </c>
      <c r="I12" s="95">
        <f>'10'!H8</f>
        <v>386.15</v>
      </c>
      <c r="J12" s="95">
        <f>'10'!I8</f>
        <v>386.15</v>
      </c>
    </row>
    <row r="13" spans="1:10" ht="25.5" customHeight="1">
      <c r="A13" s="137"/>
      <c r="B13" s="133" t="str">
        <f>'11'!B9</f>
        <v>Непрограммные направления деятельности</v>
      </c>
      <c r="C13" s="96" t="s">
        <v>89</v>
      </c>
      <c r="D13" s="97" t="str">
        <f>'11'!D9</f>
        <v>01</v>
      </c>
      <c r="E13" s="97" t="str">
        <f>'11'!E9</f>
        <v>02</v>
      </c>
      <c r="F13" s="97" t="str">
        <f>'11'!F9</f>
        <v>9900000000</v>
      </c>
      <c r="G13" s="134"/>
      <c r="H13" s="95">
        <f>'10'!G9</f>
        <v>0</v>
      </c>
      <c r="I13" s="97">
        <f>'10'!H9</f>
        <v>386.15</v>
      </c>
      <c r="J13" s="97">
        <f>'10'!I9</f>
        <v>386.15</v>
      </c>
    </row>
    <row r="14" spans="1:10" ht="42.75" customHeight="1">
      <c r="A14" s="137"/>
      <c r="B14" s="133" t="str">
        <f>'11'!B10</f>
        <v>Высшее должностное лицо сельского поселения и его заместители</v>
      </c>
      <c r="C14" s="96" t="s">
        <v>89</v>
      </c>
      <c r="D14" s="97" t="str">
        <f>'11'!D10</f>
        <v>01</v>
      </c>
      <c r="E14" s="97" t="str">
        <f>'11'!E10</f>
        <v>02</v>
      </c>
      <c r="F14" s="97" t="str">
        <f>'11'!F10</f>
        <v>9900001200</v>
      </c>
      <c r="G14" s="134"/>
      <c r="H14" s="97">
        <f>'10'!G10</f>
        <v>0</v>
      </c>
      <c r="I14" s="97">
        <f>'10'!H10</f>
        <v>386.15</v>
      </c>
      <c r="J14" s="97">
        <f>'10'!I10</f>
        <v>386.15</v>
      </c>
    </row>
    <row r="15" spans="1:10" ht="46.5" customHeight="1">
      <c r="A15" s="137"/>
      <c r="B15" s="133" t="str">
        <f>'11'!B11</f>
        <v>Фонд оплаты труда государственных (муниципальных) органов</v>
      </c>
      <c r="C15" s="96" t="s">
        <v>89</v>
      </c>
      <c r="D15" s="97" t="str">
        <f>'11'!D11</f>
        <v>01</v>
      </c>
      <c r="E15" s="97" t="str">
        <f>'11'!E11</f>
        <v>02</v>
      </c>
      <c r="F15" s="97" t="str">
        <f>'11'!F11</f>
        <v>9900001200</v>
      </c>
      <c r="G15" s="134" t="str">
        <f>'11'!G11</f>
        <v>121</v>
      </c>
      <c r="H15" s="97">
        <f>'10'!G11</f>
        <v>0</v>
      </c>
      <c r="I15" s="97">
        <f>'10'!H11</f>
        <v>296.58</v>
      </c>
      <c r="J15" s="97">
        <f>'10'!I11</f>
        <v>296.58</v>
      </c>
    </row>
    <row r="16" spans="1:10" ht="75">
      <c r="A16" s="137"/>
      <c r="B16" s="133" t="str">
        <f>'11'!B12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6" s="96" t="s">
        <v>89</v>
      </c>
      <c r="D16" s="97" t="str">
        <f>'11'!D12</f>
        <v>01</v>
      </c>
      <c r="E16" s="97" t="str">
        <f>'11'!E12</f>
        <v>02</v>
      </c>
      <c r="F16" s="97" t="str">
        <f>'11'!F12</f>
        <v>9900001200</v>
      </c>
      <c r="G16" s="134" t="str">
        <f>'11'!G12</f>
        <v>129</v>
      </c>
      <c r="H16" s="97">
        <f>'10'!G12</f>
        <v>0</v>
      </c>
      <c r="I16" s="97">
        <f>'10'!H12</f>
        <v>89.57</v>
      </c>
      <c r="J16" s="97">
        <f>'10'!I12</f>
        <v>89.57</v>
      </c>
    </row>
    <row r="17" spans="1:10" ht="78" customHeight="1">
      <c r="A17" s="132" t="s">
        <v>91</v>
      </c>
      <c r="B17" s="136" t="str">
        <f>'11'!B13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7" s="96" t="s">
        <v>89</v>
      </c>
      <c r="D17" s="95" t="str">
        <f>'11'!D13</f>
        <v>01</v>
      </c>
      <c r="E17" s="95" t="str">
        <f>'11'!E13</f>
        <v>04</v>
      </c>
      <c r="F17" s="97"/>
      <c r="G17" s="134"/>
      <c r="H17" s="95">
        <f>'10'!G13</f>
        <v>0</v>
      </c>
      <c r="I17" s="95">
        <f>'10'!H13</f>
        <v>1366.29</v>
      </c>
      <c r="J17" s="95">
        <f>'10'!I13</f>
        <v>1350.62</v>
      </c>
    </row>
    <row r="18" spans="1:10" ht="31.5" customHeight="1">
      <c r="A18" s="137"/>
      <c r="B18" s="133" t="str">
        <f>'11'!B14</f>
        <v>Непрограммные направления деятельности</v>
      </c>
      <c r="C18" s="96" t="s">
        <v>89</v>
      </c>
      <c r="D18" s="97" t="str">
        <f>'11'!D14</f>
        <v>01</v>
      </c>
      <c r="E18" s="97" t="str">
        <f>'11'!E14</f>
        <v>04</v>
      </c>
      <c r="F18" s="97" t="str">
        <f>'11'!F14</f>
        <v>9900000000</v>
      </c>
      <c r="G18" s="134"/>
      <c r="H18" s="97">
        <f>'10'!G14</f>
        <v>0</v>
      </c>
      <c r="I18" s="97">
        <f>'10'!H14</f>
        <v>1366.29</v>
      </c>
      <c r="J18" s="97">
        <f>'10'!I14</f>
        <v>1350.62</v>
      </c>
    </row>
    <row r="19" spans="1:10" ht="44.25" customHeight="1">
      <c r="A19" s="137"/>
      <c r="B19" s="133" t="str">
        <f>'11'!B15</f>
        <v>Материально-техническое обеспечение администрации сельского поселения</v>
      </c>
      <c r="C19" s="96" t="s">
        <v>89</v>
      </c>
      <c r="D19" s="97" t="str">
        <f>'11'!D15</f>
        <v>01</v>
      </c>
      <c r="E19" s="97" t="str">
        <f>'11'!E15</f>
        <v>04</v>
      </c>
      <c r="F19" s="97" t="str">
        <f>'11'!F15</f>
        <v>990А001190</v>
      </c>
      <c r="G19" s="134"/>
      <c r="H19" s="97">
        <f>'10'!G15</f>
        <v>0</v>
      </c>
      <c r="I19" s="97">
        <f>'10'!H15</f>
        <v>1366.29</v>
      </c>
      <c r="J19" s="97">
        <f>'10'!I15</f>
        <v>1350.62</v>
      </c>
    </row>
    <row r="20" spans="1:10" ht="65.25" customHeight="1">
      <c r="A20" s="137"/>
      <c r="B20" s="133" t="str">
        <f>'10'!B16</f>
        <v>Фонд оплаты труда государственных (муниципальных) органов за счет межбюджетных трансфертов на повышение заработной платы</v>
      </c>
      <c r="C20" s="96" t="s">
        <v>89</v>
      </c>
      <c r="D20" s="97" t="str">
        <f>'10'!C16</f>
        <v>01</v>
      </c>
      <c r="E20" s="97" t="str">
        <f>'10'!D16</f>
        <v>04</v>
      </c>
      <c r="F20" s="97" t="str">
        <f>'10'!E16</f>
        <v>990А0S8500</v>
      </c>
      <c r="G20" s="97" t="str">
        <f>'10'!F16</f>
        <v>121</v>
      </c>
      <c r="H20" s="97">
        <f>'10'!G16</f>
        <v>0</v>
      </c>
      <c r="I20" s="97">
        <f>'10'!H16</f>
        <v>0</v>
      </c>
      <c r="J20" s="97">
        <f>'10'!I16</f>
        <v>0</v>
      </c>
    </row>
    <row r="21" spans="1:10" ht="66.75" customHeight="1">
      <c r="A21" s="137"/>
      <c r="B21" s="133" t="str">
        <f>'11'!B16</f>
        <v>Фонд оплаты труда государственных (муниципальных) органов и взносы по обязательному социальному страхованию</v>
      </c>
      <c r="C21" s="96" t="s">
        <v>89</v>
      </c>
      <c r="D21" s="97" t="str">
        <f>'11'!D16</f>
        <v>01</v>
      </c>
      <c r="E21" s="97" t="str">
        <f>'11'!E16</f>
        <v>04</v>
      </c>
      <c r="F21" s="97" t="str">
        <f>'11'!F16</f>
        <v>990А001190</v>
      </c>
      <c r="G21" s="134" t="str">
        <f>'11'!G16</f>
        <v>121</v>
      </c>
      <c r="H21" s="97">
        <f>'10'!G17</f>
        <v>0</v>
      </c>
      <c r="I21" s="97">
        <f>'10'!H17</f>
        <v>1023.52</v>
      </c>
      <c r="J21" s="97">
        <f>'10'!I17</f>
        <v>1023.52</v>
      </c>
    </row>
    <row r="22" spans="1:10" ht="78" customHeight="1">
      <c r="A22" s="137"/>
      <c r="B22" s="133" t="str">
        <f>'11'!B18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2" s="96" t="s">
        <v>89</v>
      </c>
      <c r="D22" s="97" t="str">
        <f>'11'!D18</f>
        <v>01</v>
      </c>
      <c r="E22" s="97" t="str">
        <f>'11'!E18</f>
        <v>04</v>
      </c>
      <c r="F22" s="97" t="str">
        <f>'11'!F18</f>
        <v>990А001190</v>
      </c>
      <c r="G22" s="134" t="str">
        <f>'11'!G18</f>
        <v>129</v>
      </c>
      <c r="H22" s="97">
        <f>'10'!G18</f>
        <v>0</v>
      </c>
      <c r="I22" s="97">
        <f>'10'!H18</f>
        <v>309.1</v>
      </c>
      <c r="J22" s="97">
        <f>'10'!I18</f>
        <v>309.1</v>
      </c>
    </row>
    <row r="23" spans="1:10" ht="78" customHeight="1">
      <c r="A23" s="137"/>
      <c r="B23" s="133" t="str">
        <f>'11'!B19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133">
        <f>'11'!C19</f>
        <v>801</v>
      </c>
      <c r="D23" s="133" t="str">
        <f>'11'!D19</f>
        <v>01</v>
      </c>
      <c r="E23" s="133" t="str">
        <f>'11'!E19</f>
        <v>04</v>
      </c>
      <c r="F23" s="133" t="str">
        <f>'11'!F19</f>
        <v>990А0S8500</v>
      </c>
      <c r="G23" s="133" t="str">
        <f>'11'!G19</f>
        <v>129</v>
      </c>
      <c r="H23" s="156">
        <f>'11'!H19</f>
        <v>0</v>
      </c>
      <c r="I23" s="133">
        <f>'11'!I19</f>
        <v>44.63</v>
      </c>
      <c r="J23" s="133">
        <f>'11'!J19</f>
        <v>0</v>
      </c>
    </row>
    <row r="24" spans="1:10" ht="63.75" customHeight="1">
      <c r="A24" s="137"/>
      <c r="B24" s="133" t="str">
        <f>'11'!B20</f>
        <v>Иные выплаты персоналу государственных (муниципальных) органов, за исключением фонда оплаты труда</v>
      </c>
      <c r="C24" s="96" t="s">
        <v>89</v>
      </c>
      <c r="D24" s="97" t="str">
        <f>'11'!D20</f>
        <v>01</v>
      </c>
      <c r="E24" s="97" t="str">
        <f>'11'!E20</f>
        <v>04</v>
      </c>
      <c r="F24" s="97" t="str">
        <f>'11'!F20</f>
        <v>990А001190</v>
      </c>
      <c r="G24" s="134" t="str">
        <f>'11'!G20</f>
        <v>122</v>
      </c>
      <c r="H24" s="97">
        <f>'10'!G20</f>
        <v>0</v>
      </c>
      <c r="I24" s="97">
        <f>'10'!H20</f>
        <v>0</v>
      </c>
      <c r="J24" s="97">
        <f>'10'!I20</f>
        <v>0</v>
      </c>
    </row>
    <row r="25" spans="1:10" ht="47.25" customHeight="1">
      <c r="A25" s="137"/>
      <c r="B25" s="133" t="str">
        <f>'11'!B21</f>
        <v>Прочая закупка товаров, работ и услуг для обеспечения государственных (муниципальных) нужд</v>
      </c>
      <c r="C25" s="96" t="s">
        <v>89</v>
      </c>
      <c r="D25" s="97" t="str">
        <f>'11'!D21</f>
        <v>01</v>
      </c>
      <c r="E25" s="97" t="str">
        <f>'11'!E21</f>
        <v>04</v>
      </c>
      <c r="F25" s="97" t="str">
        <f>'11'!F21</f>
        <v>990А001190</v>
      </c>
      <c r="G25" s="134" t="str">
        <f>'11'!G21</f>
        <v>244</v>
      </c>
      <c r="H25" s="97" t="str">
        <f>'10'!G21</f>
        <v>-57,13</v>
      </c>
      <c r="I25" s="97">
        <f>'10'!H21</f>
        <v>0</v>
      </c>
      <c r="J25" s="97">
        <f>'10'!I21</f>
        <v>0</v>
      </c>
    </row>
    <row r="26" spans="1:10" ht="47.25" customHeight="1">
      <c r="A26" s="137"/>
      <c r="B26" s="133" t="str">
        <f>'11'!B22</f>
        <v>Закупка энергетических ресурсов</v>
      </c>
      <c r="C26" s="96" t="s">
        <v>89</v>
      </c>
      <c r="D26" s="97" t="str">
        <f>'11'!D22</f>
        <v>01</v>
      </c>
      <c r="E26" s="97" t="str">
        <f>'11'!E22</f>
        <v>04</v>
      </c>
      <c r="F26" s="97" t="str">
        <f>'11'!F22</f>
        <v>990А001190</v>
      </c>
      <c r="G26" s="134" t="str">
        <f>'11'!G22</f>
        <v>247</v>
      </c>
      <c r="H26" s="97" t="str">
        <f>'10'!G22</f>
        <v>-10,83</v>
      </c>
      <c r="I26" s="97">
        <f>'10'!H22</f>
        <v>15.67</v>
      </c>
      <c r="J26" s="97">
        <f>'10'!I22</f>
        <v>0</v>
      </c>
    </row>
    <row r="27" spans="1:10" ht="36.75" customHeight="1">
      <c r="A27" s="137"/>
      <c r="B27" s="133" t="str">
        <f>'11'!B23</f>
        <v>Уплата налога на имущество организаций и земельного налога</v>
      </c>
      <c r="C27" s="96" t="s">
        <v>89</v>
      </c>
      <c r="D27" s="97" t="str">
        <f>'11'!D23</f>
        <v>01</v>
      </c>
      <c r="E27" s="97" t="str">
        <f>'11'!E23</f>
        <v>04</v>
      </c>
      <c r="F27" s="97" t="str">
        <f>'11'!F23</f>
        <v>990А001190</v>
      </c>
      <c r="G27" s="134" t="str">
        <f>'11'!G23</f>
        <v>851</v>
      </c>
      <c r="H27" s="97">
        <f>'10'!G23</f>
        <v>0</v>
      </c>
      <c r="I27" s="97">
        <f>'10'!H23</f>
        <v>14</v>
      </c>
      <c r="J27" s="97">
        <f>'10'!I23</f>
        <v>14</v>
      </c>
    </row>
    <row r="28" spans="1:10" ht="28.5" customHeight="1">
      <c r="A28" s="137"/>
      <c r="B28" s="133" t="str">
        <f>'11'!B24</f>
        <v>Уплата прочих налогов, сборов и иных платежей</v>
      </c>
      <c r="C28" s="96" t="s">
        <v>89</v>
      </c>
      <c r="D28" s="97" t="str">
        <f>'11'!D24</f>
        <v>01</v>
      </c>
      <c r="E28" s="97" t="str">
        <f>'11'!E24</f>
        <v>04</v>
      </c>
      <c r="F28" s="97" t="str">
        <f>'11'!F24</f>
        <v>990А001190</v>
      </c>
      <c r="G28" s="134" t="str">
        <f>'11'!G24</f>
        <v>852</v>
      </c>
      <c r="H28" s="97">
        <f>'10'!G24</f>
        <v>0</v>
      </c>
      <c r="I28" s="97">
        <f>'10'!H24</f>
        <v>3</v>
      </c>
      <c r="J28" s="97">
        <f>'10'!I24</f>
        <v>3</v>
      </c>
    </row>
    <row r="29" spans="1:10" ht="27.75" customHeight="1">
      <c r="A29" s="137"/>
      <c r="B29" s="133" t="str">
        <f>'11'!B25</f>
        <v>Уплата прочих налогов, сборов и иных платежей</v>
      </c>
      <c r="C29" s="96" t="s">
        <v>89</v>
      </c>
      <c r="D29" s="97" t="str">
        <f>'11'!D25</f>
        <v>01</v>
      </c>
      <c r="E29" s="97" t="str">
        <f>'11'!E25</f>
        <v>04</v>
      </c>
      <c r="F29" s="97" t="str">
        <f>'11'!F25</f>
        <v>990А001190</v>
      </c>
      <c r="G29" s="134" t="str">
        <f>'11'!G25</f>
        <v>853</v>
      </c>
      <c r="H29" s="97">
        <f>'10'!G25</f>
        <v>0</v>
      </c>
      <c r="I29" s="97">
        <f>'10'!H25</f>
        <v>1</v>
      </c>
      <c r="J29" s="97">
        <f>'10'!I25</f>
        <v>1</v>
      </c>
    </row>
    <row r="30" spans="1:10" s="16" customFormat="1" ht="67.5" customHeight="1">
      <c r="A30" s="138" t="s">
        <v>92</v>
      </c>
      <c r="B30" s="136" t="str">
        <f>'11'!B26</f>
        <v>Обеспечение деятельности финансовых, налоговых и таможенных органов и органов финансового (финансово-бюджетного) надзора</v>
      </c>
      <c r="C30" s="94" t="s">
        <v>89</v>
      </c>
      <c r="D30" s="95" t="str">
        <f>'11'!D26</f>
        <v>01</v>
      </c>
      <c r="E30" s="95" t="str">
        <f>'11'!E26</f>
        <v>06</v>
      </c>
      <c r="F30" s="95" t="str">
        <f>'11'!F26</f>
        <v>990А001190</v>
      </c>
      <c r="G30" s="135" t="str">
        <f>'11'!G26</f>
        <v>540</v>
      </c>
      <c r="H30" s="95">
        <f>'10'!G26</f>
        <v>0</v>
      </c>
      <c r="I30" s="95">
        <f>'10'!H26</f>
        <v>0.3</v>
      </c>
      <c r="J30" s="95">
        <f>'10'!I26</f>
        <v>0.3</v>
      </c>
    </row>
    <row r="31" spans="1:10" s="16" customFormat="1" ht="26.25" customHeight="1">
      <c r="A31" s="132" t="s">
        <v>93</v>
      </c>
      <c r="B31" s="136" t="str">
        <f>'11'!B27</f>
        <v>Резервные фонды</v>
      </c>
      <c r="C31" s="94" t="s">
        <v>89</v>
      </c>
      <c r="D31" s="95" t="str">
        <f>'11'!D27</f>
        <v>01</v>
      </c>
      <c r="E31" s="95" t="str">
        <f>'11'!E27</f>
        <v>11</v>
      </c>
      <c r="F31" s="95"/>
      <c r="G31" s="135"/>
      <c r="H31" s="95" t="str">
        <f>'10'!G28</f>
        <v>+15</v>
      </c>
      <c r="I31" s="95">
        <f>'10'!H28</f>
        <v>20</v>
      </c>
      <c r="J31" s="95">
        <f>'10'!I28</f>
        <v>20</v>
      </c>
    </row>
    <row r="32" spans="1:10" ht="25.5" customHeight="1">
      <c r="A32" s="137"/>
      <c r="B32" s="133" t="str">
        <f>'11'!B28</f>
        <v>Резервные средства</v>
      </c>
      <c r="C32" s="96" t="s">
        <v>89</v>
      </c>
      <c r="D32" s="97" t="str">
        <f>'11'!D28</f>
        <v>01</v>
      </c>
      <c r="E32" s="97" t="str">
        <f>'11'!E28</f>
        <v>11</v>
      </c>
      <c r="F32" s="97" t="str">
        <f>'11'!F28</f>
        <v>990А001190</v>
      </c>
      <c r="G32" s="134" t="str">
        <f>'11'!G28</f>
        <v>870</v>
      </c>
      <c r="H32" s="97" t="str">
        <f>'10'!G29</f>
        <v>+15</v>
      </c>
      <c r="I32" s="97">
        <f>'10'!H29</f>
        <v>20</v>
      </c>
      <c r="J32" s="97">
        <f>'10'!I29</f>
        <v>20</v>
      </c>
    </row>
    <row r="33" spans="1:10" ht="59.25" customHeight="1">
      <c r="A33" s="137"/>
      <c r="B33" s="133" t="str">
        <f>'11'!B29</f>
        <v>Обеспечение проведения выборов и референдумов</v>
      </c>
      <c r="C33" s="133" t="str">
        <f>'11'!C29</f>
        <v>802</v>
      </c>
      <c r="D33" s="133" t="str">
        <f>'11'!D29</f>
        <v>01</v>
      </c>
      <c r="E33" s="133" t="str">
        <f>'11'!E29</f>
        <v>07</v>
      </c>
      <c r="F33" s="133" t="str">
        <f>'11'!F29</f>
        <v>990А001190</v>
      </c>
      <c r="G33" s="133" t="str">
        <f>'11'!G29</f>
        <v>880</v>
      </c>
      <c r="H33" s="156">
        <f>'11'!H29</f>
        <v>0</v>
      </c>
      <c r="I33" s="133">
        <f>'11'!I29</f>
        <v>64.7</v>
      </c>
      <c r="J33" s="133">
        <f>'11'!J29</f>
        <v>0</v>
      </c>
    </row>
    <row r="34" spans="1:10" ht="29.25" customHeight="1">
      <c r="A34" s="138" t="s">
        <v>144</v>
      </c>
      <c r="B34" s="136" t="str">
        <f>'11'!B30</f>
        <v>Национальная оборона</v>
      </c>
      <c r="C34" s="96" t="s">
        <v>89</v>
      </c>
      <c r="D34" s="95" t="str">
        <f>'11'!D30</f>
        <v>02</v>
      </c>
      <c r="E34" s="95"/>
      <c r="F34" s="97"/>
      <c r="G34" s="134"/>
      <c r="H34" s="95">
        <f>'10'!G30</f>
        <v>0</v>
      </c>
      <c r="I34" s="95">
        <f>'10'!H30</f>
        <v>69.5</v>
      </c>
      <c r="J34" s="95">
        <f>'10'!I30</f>
        <v>72.5</v>
      </c>
    </row>
    <row r="35" spans="1:10" s="16" customFormat="1" ht="27.75" customHeight="1">
      <c r="A35" s="132"/>
      <c r="B35" s="133" t="str">
        <f>'11'!B31</f>
        <v>Мобилизационная и вневойсковая подготовка</v>
      </c>
      <c r="C35" s="96" t="s">
        <v>89</v>
      </c>
      <c r="D35" s="97" t="str">
        <f>'11'!D31</f>
        <v>02</v>
      </c>
      <c r="E35" s="97" t="str">
        <f>'11'!E31</f>
        <v>03</v>
      </c>
      <c r="F35" s="97"/>
      <c r="G35" s="134"/>
      <c r="H35" s="97">
        <f>'10'!G31</f>
        <v>0</v>
      </c>
      <c r="I35" s="97">
        <f>'10'!H31</f>
        <v>69.5</v>
      </c>
      <c r="J35" s="97">
        <f>'10'!I31</f>
        <v>72.5</v>
      </c>
    </row>
    <row r="36" spans="1:10" ht="33" customHeight="1">
      <c r="A36" s="137"/>
      <c r="B36" s="133" t="str">
        <f>'11'!B32</f>
        <v>Непрограммные направления деятельности</v>
      </c>
      <c r="C36" s="96" t="s">
        <v>89</v>
      </c>
      <c r="D36" s="97" t="str">
        <f>'11'!D32</f>
        <v>02</v>
      </c>
      <c r="E36" s="97" t="str">
        <f>'11'!E32</f>
        <v>03</v>
      </c>
      <c r="F36" s="97" t="str">
        <f>'11'!F32</f>
        <v>9900000000</v>
      </c>
      <c r="G36" s="134"/>
      <c r="H36" s="97">
        <f>'10'!G32</f>
        <v>0</v>
      </c>
      <c r="I36" s="97">
        <f>'10'!H32</f>
        <v>69.5</v>
      </c>
      <c r="J36" s="97">
        <f>'10'!I32</f>
        <v>72.5</v>
      </c>
    </row>
    <row r="37" spans="1:10" ht="58.5" customHeight="1">
      <c r="A37" s="137"/>
      <c r="B37" s="133" t="str">
        <f>'11'!B33</f>
        <v>Субвенции на осуществление первичного воинского учета на территориях, где отсутствуют военные комиссариаты</v>
      </c>
      <c r="C37" s="96" t="s">
        <v>89</v>
      </c>
      <c r="D37" s="97" t="str">
        <f>'11'!D33</f>
        <v>02</v>
      </c>
      <c r="E37" s="97" t="str">
        <f>'11'!E33</f>
        <v>03</v>
      </c>
      <c r="F37" s="97" t="str">
        <f>'11'!F33</f>
        <v>9900051180</v>
      </c>
      <c r="G37" s="134"/>
      <c r="H37" s="97">
        <f>'10'!G33</f>
        <v>0</v>
      </c>
      <c r="I37" s="97">
        <f>'10'!H33</f>
        <v>69.5</v>
      </c>
      <c r="J37" s="97">
        <f>'10'!I33</f>
        <v>72.5</v>
      </c>
    </row>
    <row r="38" spans="1:10" ht="43.5" customHeight="1">
      <c r="A38" s="137"/>
      <c r="B38" s="133" t="str">
        <f>'11'!B34</f>
        <v>Фонд оплаты труда государственных (муниципальных) органов</v>
      </c>
      <c r="C38" s="96" t="s">
        <v>89</v>
      </c>
      <c r="D38" s="97" t="str">
        <f>'11'!D34</f>
        <v>02</v>
      </c>
      <c r="E38" s="97" t="str">
        <f>'11'!E34</f>
        <v>03</v>
      </c>
      <c r="F38" s="97" t="str">
        <f>'11'!F34</f>
        <v>9900051180</v>
      </c>
      <c r="G38" s="134" t="str">
        <f>'11'!G34</f>
        <v>121</v>
      </c>
      <c r="H38" s="97">
        <f>'10'!G34</f>
        <v>0</v>
      </c>
      <c r="I38" s="97">
        <f>'10'!H34</f>
        <v>50.5</v>
      </c>
      <c r="J38" s="97">
        <f>'10'!I34</f>
        <v>51.8</v>
      </c>
    </row>
    <row r="39" spans="1:10" ht="82.5" customHeight="1">
      <c r="A39" s="137"/>
      <c r="B39" s="133" t="str">
        <f>'11'!B35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9" s="96" t="s">
        <v>89</v>
      </c>
      <c r="D39" s="97" t="str">
        <f>'11'!D35</f>
        <v>02</v>
      </c>
      <c r="E39" s="97" t="str">
        <f>'11'!E35</f>
        <v>03</v>
      </c>
      <c r="F39" s="97" t="str">
        <f>'11'!F35</f>
        <v>9900051180</v>
      </c>
      <c r="G39" s="134" t="str">
        <f>'11'!G35</f>
        <v>129</v>
      </c>
      <c r="H39" s="97">
        <f>'10'!G35</f>
        <v>0</v>
      </c>
      <c r="I39" s="97">
        <f>'10'!H35</f>
        <v>15</v>
      </c>
      <c r="J39" s="97">
        <f>'10'!I35</f>
        <v>16.7</v>
      </c>
    </row>
    <row r="40" spans="1:10" ht="56.25">
      <c r="A40" s="137"/>
      <c r="B40" s="133" t="str">
        <f>'11'!B36</f>
        <v>Прочая закупка товаров, работ и услуг для обеспечения государственных (муниципальных) нужд</v>
      </c>
      <c r="C40" s="96" t="s">
        <v>89</v>
      </c>
      <c r="D40" s="97" t="str">
        <f>'11'!D36</f>
        <v>02</v>
      </c>
      <c r="E40" s="97" t="str">
        <f>'11'!E36</f>
        <v>03</v>
      </c>
      <c r="F40" s="97" t="str">
        <f>'11'!F36</f>
        <v>9900051180</v>
      </c>
      <c r="G40" s="134" t="str">
        <f>'11'!G36</f>
        <v>244</v>
      </c>
      <c r="H40" s="97">
        <f>'10'!G36</f>
        <v>0</v>
      </c>
      <c r="I40" s="97">
        <f>'10'!H36</f>
        <v>4</v>
      </c>
      <c r="J40" s="97">
        <f>'10'!I36</f>
        <v>4</v>
      </c>
    </row>
    <row r="41" spans="1:10" ht="49.5" customHeight="1">
      <c r="A41" s="135" t="s">
        <v>145</v>
      </c>
      <c r="B41" s="136" t="str">
        <f>'11'!B37</f>
        <v>Национальная безопасность и правоохранительная деятельность</v>
      </c>
      <c r="C41" s="102" t="s">
        <v>89</v>
      </c>
      <c r="D41" s="95" t="str">
        <f>'11'!D37</f>
        <v>03</v>
      </c>
      <c r="E41" s="95"/>
      <c r="F41" s="97"/>
      <c r="G41" s="134"/>
      <c r="H41" s="95">
        <f>'10'!G37</f>
        <v>0</v>
      </c>
      <c r="I41" s="95">
        <f>'10'!H37</f>
        <v>17</v>
      </c>
      <c r="J41" s="95">
        <f>'10'!I37</f>
        <v>0</v>
      </c>
    </row>
    <row r="42" spans="1:10" s="16" customFormat="1" ht="38.25" customHeight="1">
      <c r="A42" s="135"/>
      <c r="B42" s="136" t="str">
        <f>'11'!B38</f>
        <v>Обеспечение пожарной безопасности</v>
      </c>
      <c r="C42" s="104" t="s">
        <v>89</v>
      </c>
      <c r="D42" s="97" t="str">
        <f>'11'!D38</f>
        <v>03</v>
      </c>
      <c r="E42" s="97" t="str">
        <f>'11'!E38</f>
        <v>10</v>
      </c>
      <c r="F42" s="97"/>
      <c r="G42" s="134"/>
      <c r="H42" s="97">
        <f>'10'!G38</f>
        <v>0</v>
      </c>
      <c r="I42" s="97">
        <f>'10'!H38</f>
        <v>17</v>
      </c>
      <c r="J42" s="97">
        <f>'10'!I38</f>
        <v>0</v>
      </c>
    </row>
    <row r="43" spans="1:10" ht="63.75" customHeight="1">
      <c r="A43" s="134"/>
      <c r="B43" s="133" t="str">
        <f>'11'!B39</f>
        <v> Муниципальная программа "Комплексное развитие территории сельского поселения МО "Уйменское сельское поселение" на 2019-2024 гг."</v>
      </c>
      <c r="C43" s="104" t="s">
        <v>89</v>
      </c>
      <c r="D43" s="97" t="str">
        <f>'11'!D39</f>
        <v>03</v>
      </c>
      <c r="E43" s="97" t="str">
        <f>'11'!E39</f>
        <v>10</v>
      </c>
      <c r="F43" s="97" t="str">
        <f>'11'!F39</f>
        <v>0100000000</v>
      </c>
      <c r="G43" s="134"/>
      <c r="H43" s="97">
        <f>'10'!G39</f>
        <v>0</v>
      </c>
      <c r="I43" s="97">
        <f>'10'!H39</f>
        <v>17</v>
      </c>
      <c r="J43" s="97">
        <f>'10'!I39</f>
        <v>0</v>
      </c>
    </row>
    <row r="44" spans="1:10" ht="48" customHeight="1">
      <c r="A44" s="134"/>
      <c r="B44" s="133" t="str">
        <f>'11'!B40</f>
        <v>Подпрограмма "Устойчивое развитие систем жизнеобеспечения"</v>
      </c>
      <c r="C44" s="104" t="s">
        <v>89</v>
      </c>
      <c r="D44" s="97" t="str">
        <f>'11'!D40</f>
        <v>03</v>
      </c>
      <c r="E44" s="97" t="str">
        <f>'11'!E40</f>
        <v>10</v>
      </c>
      <c r="F44" s="97" t="str">
        <f>'11'!F40</f>
        <v>0110000000</v>
      </c>
      <c r="G44" s="134"/>
      <c r="H44" s="97">
        <f>'10'!G40</f>
        <v>0</v>
      </c>
      <c r="I44" s="97">
        <f>'10'!H40</f>
        <v>17</v>
      </c>
      <c r="J44" s="97">
        <f>'10'!I40</f>
        <v>0</v>
      </c>
    </row>
    <row r="45" spans="1:10" ht="47.25" customHeight="1">
      <c r="A45" s="134"/>
      <c r="B45" s="133" t="str">
        <f>'11'!B41</f>
        <v>Основное мероприятие: "Обеспечение безопасности населения"</v>
      </c>
      <c r="C45" s="104" t="s">
        <v>89</v>
      </c>
      <c r="D45" s="97" t="str">
        <f>'11'!D41</f>
        <v>03</v>
      </c>
      <c r="E45" s="97" t="str">
        <f>'11'!E41</f>
        <v>10</v>
      </c>
      <c r="F45" s="97" t="str">
        <f>'11'!F41</f>
        <v>0110100190</v>
      </c>
      <c r="G45" s="134"/>
      <c r="H45" s="97">
        <f>'10'!G41</f>
        <v>0</v>
      </c>
      <c r="I45" s="97">
        <f>'10'!H41</f>
        <v>17</v>
      </c>
      <c r="J45" s="97">
        <f>'10'!I41</f>
        <v>0</v>
      </c>
    </row>
    <row r="46" spans="1:10" ht="49.5" customHeight="1">
      <c r="A46" s="134"/>
      <c r="B46" s="133" t="str">
        <f>'11'!B42</f>
        <v>Прочая закупка товаров, работ и услуг для обеспечения государственных (муниципальных) нужд</v>
      </c>
      <c r="C46" s="104" t="s">
        <v>89</v>
      </c>
      <c r="D46" s="97" t="str">
        <f>'11'!D42</f>
        <v>03</v>
      </c>
      <c r="E46" s="97" t="str">
        <f>'11'!E42</f>
        <v>10</v>
      </c>
      <c r="F46" s="97" t="str">
        <f>'11'!F42</f>
        <v>0110100190</v>
      </c>
      <c r="G46" s="134" t="str">
        <f>'11'!G42</f>
        <v>244</v>
      </c>
      <c r="H46" s="97">
        <f>'10'!G42</f>
        <v>0</v>
      </c>
      <c r="I46" s="97">
        <f>'10'!H42</f>
        <v>17</v>
      </c>
      <c r="J46" s="97">
        <f>'10'!I42</f>
        <v>0</v>
      </c>
    </row>
    <row r="47" spans="1:10" ht="18.75">
      <c r="A47" s="88" t="s">
        <v>94</v>
      </c>
      <c r="B47" s="136" t="str">
        <f>'11'!B43</f>
        <v>Национальная экономика </v>
      </c>
      <c r="C47" s="118" t="s">
        <v>89</v>
      </c>
      <c r="D47" s="95" t="str">
        <f>'11'!D43</f>
        <v>04</v>
      </c>
      <c r="E47" s="95"/>
      <c r="F47" s="97"/>
      <c r="G47" s="134"/>
      <c r="H47" s="95">
        <f>'10'!G43</f>
        <v>0</v>
      </c>
      <c r="I47" s="95">
        <f>'10'!H43</f>
        <v>433.90000000000003</v>
      </c>
      <c r="J47" s="95">
        <f>'10'!I43</f>
        <v>469.53000000000003</v>
      </c>
    </row>
    <row r="48" spans="1:10" s="16" customFormat="1" ht="38.25" customHeight="1">
      <c r="A48" s="132"/>
      <c r="B48" s="136" t="str">
        <f>'11'!B44</f>
        <v>Дорожное хозяйство (дорожные фонды)</v>
      </c>
      <c r="C48" s="94" t="s">
        <v>89</v>
      </c>
      <c r="D48" s="95" t="str">
        <f>'11'!D44</f>
        <v>04</v>
      </c>
      <c r="E48" s="95" t="str">
        <f>'11'!E44</f>
        <v>09</v>
      </c>
      <c r="F48" s="95"/>
      <c r="G48" s="135"/>
      <c r="H48" s="95">
        <f>'10'!G44</f>
        <v>0</v>
      </c>
      <c r="I48" s="95">
        <f>'10'!H44</f>
        <v>433.8</v>
      </c>
      <c r="J48" s="95">
        <f>'10'!I44</f>
        <v>469.43</v>
      </c>
    </row>
    <row r="49" spans="1:10" ht="62.25" customHeight="1">
      <c r="A49" s="137"/>
      <c r="B49" s="133" t="str">
        <f>'11'!B45</f>
        <v>Муниципальная программа "Комплексное развитие территории сельского поселения МО "Уйменское сельское поселение" на 2019-2024 гг."</v>
      </c>
      <c r="C49" s="96" t="s">
        <v>89</v>
      </c>
      <c r="D49" s="97" t="str">
        <f>'11'!D45</f>
        <v>04</v>
      </c>
      <c r="E49" s="97" t="str">
        <f>'11'!E45</f>
        <v>09</v>
      </c>
      <c r="F49" s="97" t="str">
        <f>'11'!F45</f>
        <v>0000000000</v>
      </c>
      <c r="G49" s="134"/>
      <c r="H49" s="97">
        <f>'10'!G45</f>
        <v>0</v>
      </c>
      <c r="I49" s="97">
        <f>'10'!H45</f>
        <v>433.8</v>
      </c>
      <c r="J49" s="97">
        <f>'10'!I45</f>
        <v>469.43</v>
      </c>
    </row>
    <row r="50" spans="1:10" ht="51.75" customHeight="1">
      <c r="A50" s="137"/>
      <c r="B50" s="133" t="str">
        <f>'11'!B46</f>
        <v>Подпрограмма "Устойчивое развитие систем жизнеобеспечения"</v>
      </c>
      <c r="C50" s="96" t="s">
        <v>89</v>
      </c>
      <c r="D50" s="97" t="str">
        <f>'11'!D46</f>
        <v>04</v>
      </c>
      <c r="E50" s="97" t="str">
        <f>'11'!E46</f>
        <v>09</v>
      </c>
      <c r="F50" s="97" t="str">
        <f>'11'!F46</f>
        <v>0100000000</v>
      </c>
      <c r="G50" s="134"/>
      <c r="H50" s="97">
        <f>'10'!G46</f>
        <v>0</v>
      </c>
      <c r="I50" s="97">
        <f>'10'!H46</f>
        <v>433.8</v>
      </c>
      <c r="J50" s="97">
        <f>'10'!I46</f>
        <v>469.43</v>
      </c>
    </row>
    <row r="51" spans="1:10" ht="58.5" customHeight="1">
      <c r="A51" s="137"/>
      <c r="B51" s="133" t="str">
        <f>'11'!B47</f>
        <v>Основное мероприятие: "Сохранение и развитие автомобильных дорог в поселении"</v>
      </c>
      <c r="C51" s="96" t="s">
        <v>89</v>
      </c>
      <c r="D51" s="97" t="str">
        <f>'11'!D47</f>
        <v>04</v>
      </c>
      <c r="E51" s="97" t="str">
        <f>'11'!E47</f>
        <v>09</v>
      </c>
      <c r="F51" s="97" t="str">
        <f>'11'!F47</f>
        <v>0110200Д00</v>
      </c>
      <c r="G51" s="134"/>
      <c r="H51" s="97">
        <f>'10'!G47</f>
        <v>0</v>
      </c>
      <c r="I51" s="97">
        <f>'10'!H47</f>
        <v>433.8</v>
      </c>
      <c r="J51" s="97">
        <f>'10'!I47</f>
        <v>469.43</v>
      </c>
    </row>
    <row r="52" spans="1:10" ht="18.75">
      <c r="A52" s="137"/>
      <c r="B52" s="133" t="str">
        <f>'11'!B48</f>
        <v>Прочая закупка товаров, работ и услуг</v>
      </c>
      <c r="C52" s="96" t="s">
        <v>89</v>
      </c>
      <c r="D52" s="97" t="str">
        <f>'11'!D48</f>
        <v>04</v>
      </c>
      <c r="E52" s="97" t="str">
        <f>'11'!E48</f>
        <v>09</v>
      </c>
      <c r="F52" s="97" t="str">
        <f>'11'!F48</f>
        <v>0110200Д00</v>
      </c>
      <c r="G52" s="134" t="str">
        <f>'11'!G48</f>
        <v>244</v>
      </c>
      <c r="H52" s="97">
        <f>'10'!G49</f>
        <v>0</v>
      </c>
      <c r="I52" s="97">
        <f>'10'!H49</f>
        <v>406.3</v>
      </c>
      <c r="J52" s="97">
        <f>'10'!I49</f>
        <v>441.93</v>
      </c>
    </row>
    <row r="53" spans="1:10" ht="60" customHeight="1">
      <c r="A53" s="137"/>
      <c r="B53" s="133" t="str">
        <f>'11'!B49</f>
        <v>Закупка энергетических ресурсов</v>
      </c>
      <c r="C53" s="96" t="s">
        <v>89</v>
      </c>
      <c r="D53" s="97" t="str">
        <f>'11'!D49</f>
        <v>04</v>
      </c>
      <c r="E53" s="97" t="str">
        <f>'11'!E49</f>
        <v>09</v>
      </c>
      <c r="F53" s="97" t="str">
        <f>'11'!F49</f>
        <v>0110200Д00</v>
      </c>
      <c r="G53" s="134" t="str">
        <f>'11'!G49</f>
        <v>247</v>
      </c>
      <c r="H53" s="97">
        <f>'10'!G50</f>
        <v>0</v>
      </c>
      <c r="I53" s="97">
        <f>'10'!H50</f>
        <v>0.1</v>
      </c>
      <c r="J53" s="97">
        <f>'10'!I50</f>
        <v>0.1</v>
      </c>
    </row>
    <row r="54" spans="1:10" s="16" customFormat="1" ht="38.25" customHeight="1">
      <c r="A54" s="132" t="s">
        <v>146</v>
      </c>
      <c r="B54" s="136" t="str">
        <f>'11'!B50</f>
        <v>Другие вопросы в области национальной экономики</v>
      </c>
      <c r="C54" s="94" t="s">
        <v>89</v>
      </c>
      <c r="D54" s="95" t="str">
        <f>'11'!D50</f>
        <v>04</v>
      </c>
      <c r="E54" s="95" t="str">
        <f>'11'!E50</f>
        <v>12</v>
      </c>
      <c r="F54" s="95" t="str">
        <f>'11'!F50</f>
        <v>0100000000</v>
      </c>
      <c r="G54" s="135"/>
      <c r="H54" s="95">
        <f>'10'!G50</f>
        <v>0</v>
      </c>
      <c r="I54" s="95">
        <f>'10'!H50</f>
        <v>0.1</v>
      </c>
      <c r="J54" s="95">
        <f>'10'!I50</f>
        <v>0.1</v>
      </c>
    </row>
    <row r="55" spans="1:10" ht="72.75" customHeight="1">
      <c r="A55" s="137"/>
      <c r="B55" s="133" t="str">
        <f>'11'!B51</f>
        <v>Муниципальная программа "Комплексное развитие территории сельского поселения МО "Уйменское сельское поселение" на 2019-2024 гг."</v>
      </c>
      <c r="C55" s="109" t="s">
        <v>89</v>
      </c>
      <c r="D55" s="97" t="str">
        <f>'11'!D51</f>
        <v>04</v>
      </c>
      <c r="E55" s="97" t="str">
        <f>'11'!E51</f>
        <v>12</v>
      </c>
      <c r="F55" s="97" t="str">
        <f>'11'!F51</f>
        <v>0000000000</v>
      </c>
      <c r="G55" s="134"/>
      <c r="H55" s="97">
        <f>'10'!G51</f>
        <v>0</v>
      </c>
      <c r="I55" s="97">
        <f>'10'!H51</f>
        <v>0.1</v>
      </c>
      <c r="J55" s="97">
        <f>'10'!I51</f>
        <v>0.1</v>
      </c>
    </row>
    <row r="56" spans="1:10" ht="44.25" customHeight="1">
      <c r="A56" s="137"/>
      <c r="B56" s="133" t="str">
        <f>'11'!B52</f>
        <v>Подпрограмма "Устойчивое развитие систем жизнеобеспечения"</v>
      </c>
      <c r="C56" s="96" t="s">
        <v>89</v>
      </c>
      <c r="D56" s="97" t="str">
        <f>'11'!D52</f>
        <v>04</v>
      </c>
      <c r="E56" s="97" t="str">
        <f>'11'!E52</f>
        <v>12</v>
      </c>
      <c r="F56" s="97" t="str">
        <f>'11'!F52</f>
        <v>0100000000</v>
      </c>
      <c r="G56" s="134"/>
      <c r="H56" s="97">
        <f>'10'!G52</f>
        <v>0</v>
      </c>
      <c r="I56" s="97">
        <f>'10'!H52</f>
        <v>0.1</v>
      </c>
      <c r="J56" s="97">
        <f>'10'!I52</f>
        <v>0.1</v>
      </c>
    </row>
    <row r="57" spans="1:10" ht="50.25" customHeight="1">
      <c r="A57" s="137"/>
      <c r="B57" s="133" t="str">
        <f>'11'!B53</f>
        <v>Основное мероприятие "Развитие реального сектора экономики"</v>
      </c>
      <c r="C57" s="96" t="s">
        <v>89</v>
      </c>
      <c r="D57" s="97" t="str">
        <f>'11'!D53</f>
        <v>04</v>
      </c>
      <c r="E57" s="97" t="str">
        <f>'11'!E53</f>
        <v>12</v>
      </c>
      <c r="F57" s="97" t="str">
        <f>'11'!F53</f>
        <v>0110200190</v>
      </c>
      <c r="G57" s="134"/>
      <c r="H57" s="97">
        <f>'10'!G53</f>
        <v>0</v>
      </c>
      <c r="I57" s="97">
        <f>'10'!H53</f>
        <v>0.1</v>
      </c>
      <c r="J57" s="97">
        <f>'10'!I53</f>
        <v>0.1</v>
      </c>
    </row>
    <row r="58" spans="1:10" ht="32.25" customHeight="1">
      <c r="A58" s="139"/>
      <c r="B58" s="133" t="str">
        <f>'11'!B54</f>
        <v>Иные межбюджетные трансферты</v>
      </c>
      <c r="C58" s="140"/>
      <c r="D58" s="97" t="str">
        <f>'11'!D54</f>
        <v>04</v>
      </c>
      <c r="E58" s="97" t="str">
        <f>'11'!E54</f>
        <v>12</v>
      </c>
      <c r="F58" s="97" t="str">
        <f>'11'!F54</f>
        <v>0110200190</v>
      </c>
      <c r="G58" s="134" t="str">
        <f>'11'!G54</f>
        <v>540</v>
      </c>
      <c r="H58" s="97">
        <f>'10'!G54</f>
        <v>0</v>
      </c>
      <c r="I58" s="97">
        <f>'10'!H54</f>
        <v>0.1</v>
      </c>
      <c r="J58" s="97">
        <f>'10'!I54</f>
        <v>0.1</v>
      </c>
    </row>
    <row r="59" spans="1:10" ht="28.5" customHeight="1">
      <c r="A59" s="141" t="s">
        <v>147</v>
      </c>
      <c r="B59" s="136" t="str">
        <f>'11'!B55</f>
        <v>Жилищно-коммунальное хозяйство</v>
      </c>
      <c r="C59" s="140"/>
      <c r="D59" s="95" t="str">
        <f>'11'!D55</f>
        <v>05</v>
      </c>
      <c r="E59" s="95"/>
      <c r="F59" s="97"/>
      <c r="G59" s="134"/>
      <c r="H59" s="95">
        <f>'10'!G55</f>
        <v>0</v>
      </c>
      <c r="I59" s="95">
        <f>'10'!H55</f>
        <v>5</v>
      </c>
      <c r="J59" s="95">
        <f>'10'!I55</f>
        <v>5</v>
      </c>
    </row>
    <row r="60" spans="1:10" s="16" customFormat="1" ht="18.75">
      <c r="A60" s="141"/>
      <c r="B60" s="136" t="str">
        <f>'11'!B56</f>
        <v>Благоустройство</v>
      </c>
      <c r="C60" s="144"/>
      <c r="D60" s="95" t="str">
        <f>'11'!D56</f>
        <v>05</v>
      </c>
      <c r="E60" s="95" t="str">
        <f>'11'!E56</f>
        <v>03</v>
      </c>
      <c r="F60" s="95"/>
      <c r="G60" s="135"/>
      <c r="H60" s="95">
        <f>'10'!G56</f>
        <v>0</v>
      </c>
      <c r="I60" s="95">
        <f>'10'!H56</f>
        <v>5</v>
      </c>
      <c r="J60" s="95">
        <f>'10'!I56</f>
        <v>5</v>
      </c>
    </row>
    <row r="61" spans="1:10" ht="72" customHeight="1">
      <c r="A61" s="139"/>
      <c r="B61" s="133" t="str">
        <f>'11'!B57</f>
        <v>Муниципальная программа "Комплексное развитие территории сельского поселения МО "Уйменское сельское поселение" на 2019-2024 гг."</v>
      </c>
      <c r="C61" s="140"/>
      <c r="D61" s="97" t="str">
        <f>'11'!D57</f>
        <v>05</v>
      </c>
      <c r="E61" s="97" t="str">
        <f>'11'!E57</f>
        <v>03</v>
      </c>
      <c r="F61" s="97" t="str">
        <f>'11'!F57</f>
        <v>0000000000</v>
      </c>
      <c r="G61" s="134"/>
      <c r="H61" s="97">
        <f>'10'!G57</f>
        <v>0</v>
      </c>
      <c r="I61" s="97">
        <f>'10'!H57</f>
        <v>5</v>
      </c>
      <c r="J61" s="97">
        <f>'10'!I57</f>
        <v>5</v>
      </c>
    </row>
    <row r="62" spans="1:10" ht="45.75" customHeight="1">
      <c r="A62" s="139"/>
      <c r="B62" s="133" t="str">
        <f>'11'!B58</f>
        <v>Подпрограмма "Устойчивое развитие систем жизнеобеспечения"</v>
      </c>
      <c r="C62" s="140"/>
      <c r="D62" s="97" t="str">
        <f>'11'!D58</f>
        <v>05</v>
      </c>
      <c r="E62" s="97" t="str">
        <f>'11'!E58</f>
        <v>03</v>
      </c>
      <c r="F62" s="97" t="str">
        <f>'11'!F58</f>
        <v>010000000</v>
      </c>
      <c r="G62" s="134"/>
      <c r="H62" s="97">
        <f>'10'!G58</f>
        <v>0</v>
      </c>
      <c r="I62" s="97">
        <f>'10'!H58</f>
        <v>5</v>
      </c>
      <c r="J62" s="97">
        <f>'10'!I58</f>
        <v>5</v>
      </c>
    </row>
    <row r="63" spans="1:10" ht="50.25" customHeight="1">
      <c r="A63" s="139"/>
      <c r="B63" s="133" t="str">
        <f>'11'!B59</f>
        <v>Основное мероприятие "Повышение уровня благоустройства территорий"</v>
      </c>
      <c r="C63" s="140"/>
      <c r="D63" s="97" t="str">
        <f>'11'!D59</f>
        <v>05</v>
      </c>
      <c r="E63" s="97" t="str">
        <f>'11'!E59</f>
        <v>03</v>
      </c>
      <c r="F63" s="97" t="str">
        <f>'11'!F59</f>
        <v>0110000000</v>
      </c>
      <c r="G63" s="134"/>
      <c r="H63" s="97">
        <f>'10'!G59</f>
        <v>0</v>
      </c>
      <c r="I63" s="97">
        <f>'10'!H59</f>
        <v>5</v>
      </c>
      <c r="J63" s="97">
        <f>'10'!I59</f>
        <v>5</v>
      </c>
    </row>
    <row r="64" spans="1:10" ht="56.25">
      <c r="A64" s="139"/>
      <c r="B64" s="133" t="str">
        <f>'11'!B60</f>
        <v>Прочая закупка товаров, работ и услуг для обеспечения государственных (муниципальных) нужд</v>
      </c>
      <c r="C64" s="140"/>
      <c r="D64" s="97" t="str">
        <f>'11'!D60</f>
        <v>05</v>
      </c>
      <c r="E64" s="97" t="str">
        <f>'11'!E60</f>
        <v>03</v>
      </c>
      <c r="F64" s="97" t="str">
        <f>'11'!F60</f>
        <v>0110300190</v>
      </c>
      <c r="G64" s="134" t="str">
        <f>'11'!G60</f>
        <v>244</v>
      </c>
      <c r="H64" s="97">
        <f>'10'!G60</f>
        <v>0</v>
      </c>
      <c r="I64" s="97">
        <f>'10'!H60</f>
        <v>5</v>
      </c>
      <c r="J64" s="97">
        <f>'10'!I60</f>
        <v>5</v>
      </c>
    </row>
    <row r="65" spans="1:10" ht="35.25" customHeight="1">
      <c r="A65" s="141" t="s">
        <v>151</v>
      </c>
      <c r="B65" s="136" t="str">
        <f>'11'!B61</f>
        <v>Физическая культура испорт</v>
      </c>
      <c r="C65" s="140"/>
      <c r="D65" s="95" t="str">
        <f>'11'!D61</f>
        <v>11</v>
      </c>
      <c r="E65" s="95"/>
      <c r="F65" s="97"/>
      <c r="G65" s="134"/>
      <c r="H65" s="95">
        <f>'10'!G61</f>
        <v>0</v>
      </c>
      <c r="I65" s="95">
        <f>'10'!H61</f>
        <v>32</v>
      </c>
      <c r="J65" s="95">
        <f>'10'!I61</f>
        <v>4.92</v>
      </c>
    </row>
    <row r="66" spans="1:10" s="16" customFormat="1" ht="42.75" customHeight="1">
      <c r="A66" s="141"/>
      <c r="B66" s="136" t="str">
        <f>'11'!B62</f>
        <v>Другие вопросы в области физической культуры и спорта</v>
      </c>
      <c r="C66" s="144"/>
      <c r="D66" s="95" t="str">
        <f>'11'!D62</f>
        <v>11</v>
      </c>
      <c r="E66" s="95" t="str">
        <f>'11'!E62</f>
        <v>05</v>
      </c>
      <c r="F66" s="95"/>
      <c r="G66" s="135"/>
      <c r="H66" s="95">
        <f>'10'!G62</f>
        <v>0</v>
      </c>
      <c r="I66" s="95">
        <f>'10'!H62</f>
        <v>32</v>
      </c>
      <c r="J66" s="95">
        <f>'10'!I62</f>
        <v>4.92</v>
      </c>
    </row>
    <row r="67" spans="1:10" ht="58.5" customHeight="1">
      <c r="A67" s="139"/>
      <c r="B67" s="133" t="str">
        <f>'11'!B63</f>
        <v>Муниципальная программа "Комплексное развитие территории сельского поселения МО "Уйменское сельское поселение" на 2019-2024 гг."</v>
      </c>
      <c r="C67" s="140"/>
      <c r="D67" s="97" t="str">
        <f>'11'!D63</f>
        <v>11</v>
      </c>
      <c r="E67" s="97" t="str">
        <f>'11'!E63</f>
        <v>05</v>
      </c>
      <c r="F67" s="97" t="str">
        <f>'11'!F63</f>
        <v>0000000000</v>
      </c>
      <c r="G67" s="134"/>
      <c r="H67" s="97">
        <f>'10'!G63</f>
        <v>0</v>
      </c>
      <c r="I67" s="97">
        <f>'10'!H63</f>
        <v>32</v>
      </c>
      <c r="J67" s="97">
        <f>'10'!I63</f>
        <v>4.92</v>
      </c>
    </row>
    <row r="68" spans="1:10" ht="47.25" customHeight="1">
      <c r="A68" s="139"/>
      <c r="B68" s="133" t="str">
        <f>'11'!B64</f>
        <v>Подпрограмма "Устойчивое развитие систем жизнеобеспечения"</v>
      </c>
      <c r="C68" s="140"/>
      <c r="D68" s="97" t="str">
        <f>'11'!D64</f>
        <v>11</v>
      </c>
      <c r="E68" s="97" t="str">
        <f>'11'!E64</f>
        <v>05</v>
      </c>
      <c r="F68" s="97" t="str">
        <f>'11'!F64</f>
        <v>0100000000</v>
      </c>
      <c r="G68" s="134"/>
      <c r="H68" s="97">
        <f>'10'!G64</f>
        <v>0</v>
      </c>
      <c r="I68" s="97">
        <f>'10'!H64</f>
        <v>32</v>
      </c>
      <c r="J68" s="97">
        <f>'10'!I64</f>
        <v>4.92</v>
      </c>
    </row>
    <row r="69" spans="1:10" s="16" customFormat="1" ht="48.75" customHeight="1">
      <c r="A69" s="139"/>
      <c r="B69" s="133" t="str">
        <f>'11'!B65</f>
        <v>Основное мероприятие: "Развитие физической культуры и спорта"</v>
      </c>
      <c r="C69" s="140"/>
      <c r="D69" s="97" t="str">
        <f>'11'!D65</f>
        <v>11</v>
      </c>
      <c r="E69" s="97" t="str">
        <f>'11'!E65</f>
        <v>05</v>
      </c>
      <c r="F69" s="97" t="str">
        <f>'11'!F65</f>
        <v>012000000</v>
      </c>
      <c r="G69" s="134"/>
      <c r="H69" s="97">
        <f>'10'!G65</f>
        <v>0</v>
      </c>
      <c r="I69" s="97">
        <f>'10'!H65</f>
        <v>32</v>
      </c>
      <c r="J69" s="97">
        <f>'10'!I65</f>
        <v>4.92</v>
      </c>
    </row>
    <row r="70" spans="1:10" ht="47.25" customHeight="1">
      <c r="A70" s="139"/>
      <c r="B70" s="133" t="str">
        <f>'11'!B66</f>
        <v>Прочая закупка товаров, работ и услуг для обеспечения государственных (муниципальных) нужд</v>
      </c>
      <c r="C70" s="140"/>
      <c r="D70" s="97" t="str">
        <f>'11'!D66</f>
        <v>11</v>
      </c>
      <c r="E70" s="97" t="str">
        <f>'11'!E66</f>
        <v>05</v>
      </c>
      <c r="F70" s="97" t="str">
        <f>'11'!F66</f>
        <v>0120300190</v>
      </c>
      <c r="G70" s="134" t="str">
        <f>'11'!G66</f>
        <v>244</v>
      </c>
      <c r="H70" s="97">
        <f>'10'!G66</f>
        <v>0</v>
      </c>
      <c r="I70" s="97">
        <f>'10'!H66</f>
        <v>30</v>
      </c>
      <c r="J70" s="97">
        <f>'10'!I66</f>
        <v>2.92</v>
      </c>
    </row>
    <row r="71" spans="1:10" ht="47.25" customHeight="1">
      <c r="A71" s="139"/>
      <c r="B71" s="133" t="str">
        <f>'11'!B67</f>
        <v>Закупка энергетических ресурсов</v>
      </c>
      <c r="C71" s="140"/>
      <c r="D71" s="97" t="str">
        <f>'11'!D67</f>
        <v>11</v>
      </c>
      <c r="E71" s="97" t="str">
        <f>'11'!E67</f>
        <v>05</v>
      </c>
      <c r="F71" s="97" t="str">
        <f>'11'!F67</f>
        <v>0120300190</v>
      </c>
      <c r="G71" s="134" t="str">
        <f>'11'!G67</f>
        <v>247</v>
      </c>
      <c r="H71" s="97">
        <f>'10'!G67</f>
        <v>0</v>
      </c>
      <c r="I71" s="97">
        <f>'10'!H67</f>
        <v>2</v>
      </c>
      <c r="J71" s="97">
        <f>'10'!I67</f>
        <v>2</v>
      </c>
    </row>
    <row r="72" spans="1:10" s="16" customFormat="1" ht="25.5" customHeight="1">
      <c r="A72" s="141"/>
      <c r="B72" s="136" t="str">
        <f>'11'!B68</f>
        <v>Условно утвержденные расходы</v>
      </c>
      <c r="C72" s="144"/>
      <c r="D72" s="95" t="str">
        <f>'11'!D68</f>
        <v>99</v>
      </c>
      <c r="E72" s="95" t="str">
        <f>'11'!E68</f>
        <v>99</v>
      </c>
      <c r="F72" s="95" t="str">
        <f>'11'!F68</f>
        <v>9990000</v>
      </c>
      <c r="G72" s="135" t="str">
        <f>'11'!G68</f>
        <v>999</v>
      </c>
      <c r="H72" s="95" t="str">
        <f>'10'!G68</f>
        <v>+52,96</v>
      </c>
      <c r="I72" s="95">
        <f>'10'!H68</f>
        <v>57.96</v>
      </c>
      <c r="J72" s="95">
        <f>'10'!I68</f>
        <v>117.71</v>
      </c>
    </row>
    <row r="73" spans="1:10" ht="18.75">
      <c r="A73" s="167" t="str">
        <f>'11'!A69:G69</f>
        <v>ВСЕГО РАСХОДОВ</v>
      </c>
      <c r="B73" s="168"/>
      <c r="C73" s="168"/>
      <c r="D73" s="168"/>
      <c r="E73" s="168"/>
      <c r="F73" s="168"/>
      <c r="G73" s="169"/>
      <c r="H73" s="95">
        <f>'10'!G69</f>
        <v>0</v>
      </c>
      <c r="I73" s="95">
        <f>'10'!H69</f>
        <v>2388.1</v>
      </c>
      <c r="J73" s="95">
        <f>'10'!I69</f>
        <v>2426.73</v>
      </c>
    </row>
  </sheetData>
  <sheetProtection/>
  <mergeCells count="3">
    <mergeCell ref="A5:J6"/>
    <mergeCell ref="A73:G73"/>
    <mergeCell ref="A1:J4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3">
      <selection activeCell="G73" sqref="G73"/>
    </sheetView>
  </sheetViews>
  <sheetFormatPr defaultColWidth="9.00390625" defaultRowHeight="12.75"/>
  <cols>
    <col min="1" max="1" width="45.125" style="0" customWidth="1"/>
    <col min="5" max="5" width="11.625" style="0" customWidth="1"/>
    <col min="7" max="7" width="15.125" style="0" customWidth="1"/>
  </cols>
  <sheetData>
    <row r="1" spans="1:11" ht="12.75" customHeight="1">
      <c r="A1" s="79"/>
      <c r="B1" s="79"/>
      <c r="C1" s="79"/>
      <c r="D1" s="79"/>
      <c r="E1" s="79"/>
      <c r="F1" s="173" t="s">
        <v>174</v>
      </c>
      <c r="G1" s="173"/>
      <c r="H1" s="173"/>
      <c r="I1" s="173"/>
      <c r="J1" s="173"/>
      <c r="K1" s="173"/>
    </row>
    <row r="2" spans="1:11" ht="12.75">
      <c r="A2" s="80"/>
      <c r="B2" s="80"/>
      <c r="C2" s="80"/>
      <c r="D2" s="81"/>
      <c r="E2" s="81"/>
      <c r="F2" s="173"/>
      <c r="G2" s="173"/>
      <c r="H2" s="173"/>
      <c r="I2" s="173"/>
      <c r="J2" s="173"/>
      <c r="K2" s="173"/>
    </row>
    <row r="3" spans="1:11" ht="12" customHeight="1">
      <c r="A3" s="80"/>
      <c r="B3" s="80"/>
      <c r="C3" s="80"/>
      <c r="D3" s="81"/>
      <c r="E3" s="81"/>
      <c r="F3" s="173"/>
      <c r="G3" s="173"/>
      <c r="H3" s="173"/>
      <c r="I3" s="173"/>
      <c r="J3" s="173"/>
      <c r="K3" s="173"/>
    </row>
    <row r="4" spans="1:11" ht="9" customHeight="1">
      <c r="A4" s="80"/>
      <c r="B4" s="80"/>
      <c r="C4" s="80"/>
      <c r="D4" s="81"/>
      <c r="E4" s="81"/>
      <c r="F4" s="173"/>
      <c r="G4" s="173"/>
      <c r="H4" s="173"/>
      <c r="I4" s="173"/>
      <c r="J4" s="173"/>
      <c r="K4" s="173"/>
    </row>
    <row r="5" spans="1:11" ht="13.5" customHeight="1">
      <c r="A5" s="80"/>
      <c r="B5" s="80"/>
      <c r="C5" s="80"/>
      <c r="D5" s="81"/>
      <c r="E5" s="81"/>
      <c r="F5" s="173"/>
      <c r="G5" s="173"/>
      <c r="H5" s="173"/>
      <c r="I5" s="173"/>
      <c r="J5" s="173"/>
      <c r="K5" s="173"/>
    </row>
    <row r="6" spans="1:11" ht="25.5" customHeight="1">
      <c r="A6" s="172" t="s">
        <v>175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ht="13.5" thickBot="1"/>
    <row r="8" spans="1:11" ht="57">
      <c r="A8" s="42" t="s">
        <v>15</v>
      </c>
      <c r="B8" s="43" t="s">
        <v>82</v>
      </c>
      <c r="C8" s="43" t="s">
        <v>83</v>
      </c>
      <c r="D8" s="44" t="s">
        <v>84</v>
      </c>
      <c r="E8" s="44" t="s">
        <v>85</v>
      </c>
      <c r="F8" s="44" t="s">
        <v>86</v>
      </c>
      <c r="G8" s="45" t="s">
        <v>105</v>
      </c>
      <c r="H8" s="82" t="s">
        <v>108</v>
      </c>
      <c r="I8" s="82" t="s">
        <v>109</v>
      </c>
      <c r="J8" s="82" t="s">
        <v>110</v>
      </c>
      <c r="K8" s="82" t="s">
        <v>111</v>
      </c>
    </row>
    <row r="9" spans="1:11" ht="12.75">
      <c r="A9" s="47">
        <v>2</v>
      </c>
      <c r="B9" s="48" t="s">
        <v>20</v>
      </c>
      <c r="C9" s="48" t="s">
        <v>21</v>
      </c>
      <c r="D9" s="48" t="s">
        <v>22</v>
      </c>
      <c r="E9" s="48" t="s">
        <v>23</v>
      </c>
      <c r="F9" s="48" t="s">
        <v>24</v>
      </c>
      <c r="G9" s="49">
        <v>9</v>
      </c>
      <c r="H9" s="83"/>
      <c r="I9" s="83"/>
      <c r="J9" s="83"/>
      <c r="K9" s="83"/>
    </row>
    <row r="10" spans="1:11" ht="12.75">
      <c r="A10" s="85" t="str">
        <f>'11'!B7</f>
        <v>Общегосударственные вопросы</v>
      </c>
      <c r="B10" s="86" t="s">
        <v>89</v>
      </c>
      <c r="C10" s="55" t="str">
        <f>'11'!D7</f>
        <v>01</v>
      </c>
      <c r="D10" s="55"/>
      <c r="E10" s="55"/>
      <c r="F10" s="55"/>
      <c r="G10" s="55">
        <f>'11'!I7</f>
        <v>1978.48</v>
      </c>
      <c r="H10" s="87">
        <f>G10/4</f>
        <v>494.62</v>
      </c>
      <c r="I10" s="87">
        <f>G10/4</f>
        <v>494.62</v>
      </c>
      <c r="J10" s="87">
        <f>G10/4</f>
        <v>494.62</v>
      </c>
      <c r="K10" s="87">
        <f>G10/4</f>
        <v>494.62</v>
      </c>
    </row>
    <row r="11" spans="1:11" ht="40.5" customHeight="1">
      <c r="A11" s="85" t="str">
        <f>'11'!B8</f>
        <v>Функционирование высшего должностного лица субъекта Российской Федерации и муниципального образования</v>
      </c>
      <c r="B11" s="84" t="s">
        <v>89</v>
      </c>
      <c r="C11" s="55" t="str">
        <f>'11'!D8</f>
        <v>01</v>
      </c>
      <c r="D11" s="55" t="str">
        <f>'11'!E8</f>
        <v>02</v>
      </c>
      <c r="E11" s="55"/>
      <c r="F11" s="55"/>
      <c r="G11" s="55">
        <f>'11'!I8</f>
        <v>386.15</v>
      </c>
      <c r="H11" s="87">
        <f aca="true" t="shared" si="0" ref="H11:H71">G11/4</f>
        <v>96.5375</v>
      </c>
      <c r="I11" s="87">
        <f aca="true" t="shared" si="1" ref="I11:I71">G11/4</f>
        <v>96.5375</v>
      </c>
      <c r="J11" s="87">
        <f aca="true" t="shared" si="2" ref="J11:J71">G11/4</f>
        <v>96.5375</v>
      </c>
      <c r="K11" s="87">
        <f aca="true" t="shared" si="3" ref="K11:K71">G11/4</f>
        <v>96.5375</v>
      </c>
    </row>
    <row r="12" spans="1:11" ht="12.75">
      <c r="A12" s="85" t="str">
        <f>'11'!B9</f>
        <v>Непрограммные направления деятельности</v>
      </c>
      <c r="B12" s="86" t="s">
        <v>89</v>
      </c>
      <c r="C12" s="55" t="str">
        <f>'11'!D9</f>
        <v>01</v>
      </c>
      <c r="D12" s="55" t="str">
        <f>'11'!E9</f>
        <v>02</v>
      </c>
      <c r="E12" s="55" t="str">
        <f>'11'!F9</f>
        <v>9900000000</v>
      </c>
      <c r="F12" s="55"/>
      <c r="G12" s="55">
        <f>'11'!I9</f>
        <v>386.15</v>
      </c>
      <c r="H12" s="87">
        <f t="shared" si="0"/>
        <v>96.5375</v>
      </c>
      <c r="I12" s="87">
        <f t="shared" si="1"/>
        <v>96.5375</v>
      </c>
      <c r="J12" s="87">
        <f t="shared" si="2"/>
        <v>96.5375</v>
      </c>
      <c r="K12" s="87">
        <f t="shared" si="3"/>
        <v>96.5375</v>
      </c>
    </row>
    <row r="13" spans="1:11" ht="29.25" customHeight="1">
      <c r="A13" s="85" t="str">
        <f>'11'!B10</f>
        <v>Высшее должностное лицо сельского поселения и его заместители</v>
      </c>
      <c r="B13" s="84" t="s">
        <v>89</v>
      </c>
      <c r="C13" s="55" t="str">
        <f>'11'!D10</f>
        <v>01</v>
      </c>
      <c r="D13" s="55" t="str">
        <f>'11'!E10</f>
        <v>02</v>
      </c>
      <c r="E13" s="55" t="str">
        <f>'11'!F10</f>
        <v>9900001200</v>
      </c>
      <c r="F13" s="55"/>
      <c r="G13" s="55">
        <f>'11'!I10</f>
        <v>386.15</v>
      </c>
      <c r="H13" s="87">
        <f t="shared" si="0"/>
        <v>96.5375</v>
      </c>
      <c r="I13" s="87">
        <f t="shared" si="1"/>
        <v>96.5375</v>
      </c>
      <c r="J13" s="87">
        <f t="shared" si="2"/>
        <v>96.5375</v>
      </c>
      <c r="K13" s="87">
        <f t="shared" si="3"/>
        <v>96.5375</v>
      </c>
    </row>
    <row r="14" spans="1:11" ht="29.25" customHeight="1">
      <c r="A14" s="85" t="str">
        <f>'11'!B11</f>
        <v>Фонд оплаты труда государственных (муниципальных) органов</v>
      </c>
      <c r="B14" s="86" t="s">
        <v>89</v>
      </c>
      <c r="C14" s="55" t="str">
        <f>'11'!D11</f>
        <v>01</v>
      </c>
      <c r="D14" s="55" t="str">
        <f>'11'!E11</f>
        <v>02</v>
      </c>
      <c r="E14" s="55" t="str">
        <f>'11'!F11</f>
        <v>9900001200</v>
      </c>
      <c r="F14" s="55" t="str">
        <f>'11'!G11</f>
        <v>121</v>
      </c>
      <c r="G14" s="55">
        <f>'11'!I11</f>
        <v>296.58</v>
      </c>
      <c r="H14" s="87">
        <f t="shared" si="0"/>
        <v>74.145</v>
      </c>
      <c r="I14" s="87">
        <f t="shared" si="1"/>
        <v>74.145</v>
      </c>
      <c r="J14" s="87">
        <f t="shared" si="2"/>
        <v>74.145</v>
      </c>
      <c r="K14" s="87">
        <f t="shared" si="3"/>
        <v>74.145</v>
      </c>
    </row>
    <row r="15" spans="1:11" ht="44.25" customHeight="1">
      <c r="A15" s="85" t="str">
        <f>'11'!B12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5" s="84" t="s">
        <v>89</v>
      </c>
      <c r="C15" s="55" t="str">
        <f>'11'!D12</f>
        <v>01</v>
      </c>
      <c r="D15" s="55" t="str">
        <f>'11'!E12</f>
        <v>02</v>
      </c>
      <c r="E15" s="55" t="str">
        <f>'11'!F12</f>
        <v>9900001200</v>
      </c>
      <c r="F15" s="55" t="str">
        <f>'11'!G12</f>
        <v>129</v>
      </c>
      <c r="G15" s="55">
        <f>'11'!I12</f>
        <v>89.57</v>
      </c>
      <c r="H15" s="87">
        <f t="shared" si="0"/>
        <v>22.3925</v>
      </c>
      <c r="I15" s="87">
        <f t="shared" si="1"/>
        <v>22.3925</v>
      </c>
      <c r="J15" s="87">
        <f t="shared" si="2"/>
        <v>22.3925</v>
      </c>
      <c r="K15" s="87">
        <f t="shared" si="3"/>
        <v>22.3925</v>
      </c>
    </row>
    <row r="16" spans="1:11" ht="54" customHeight="1">
      <c r="A16" s="85" t="str">
        <f>'11'!B13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86" t="s">
        <v>89</v>
      </c>
      <c r="C16" s="55" t="str">
        <f>'11'!D13</f>
        <v>01</v>
      </c>
      <c r="D16" s="55" t="str">
        <f>'11'!E13</f>
        <v>04</v>
      </c>
      <c r="E16" s="55"/>
      <c r="F16" s="55"/>
      <c r="G16" s="55">
        <f>'11'!I13</f>
        <v>1507.3300000000002</v>
      </c>
      <c r="H16" s="87">
        <f t="shared" si="0"/>
        <v>376.83250000000004</v>
      </c>
      <c r="I16" s="87">
        <f t="shared" si="1"/>
        <v>376.83250000000004</v>
      </c>
      <c r="J16" s="87">
        <f t="shared" si="2"/>
        <v>376.83250000000004</v>
      </c>
      <c r="K16" s="87">
        <f t="shared" si="3"/>
        <v>376.83250000000004</v>
      </c>
    </row>
    <row r="17" spans="1:11" ht="12.75">
      <c r="A17" s="85" t="str">
        <f>'11'!B14</f>
        <v>Непрограммные направления деятельности</v>
      </c>
      <c r="B17" s="84" t="s">
        <v>89</v>
      </c>
      <c r="C17" s="55" t="str">
        <f>'11'!D14</f>
        <v>01</v>
      </c>
      <c r="D17" s="55" t="str">
        <f>'11'!E14</f>
        <v>04</v>
      </c>
      <c r="E17" s="55" t="str">
        <f>'11'!F14</f>
        <v>9900000000</v>
      </c>
      <c r="F17" s="55"/>
      <c r="G17" s="55">
        <f>'11'!I14</f>
        <v>1507.3300000000002</v>
      </c>
      <c r="H17" s="87">
        <f t="shared" si="0"/>
        <v>376.83250000000004</v>
      </c>
      <c r="I17" s="87">
        <f t="shared" si="1"/>
        <v>376.83250000000004</v>
      </c>
      <c r="J17" s="87">
        <f t="shared" si="2"/>
        <v>376.83250000000004</v>
      </c>
      <c r="K17" s="87">
        <f t="shared" si="3"/>
        <v>376.83250000000004</v>
      </c>
    </row>
    <row r="18" spans="1:11" ht="29.25" customHeight="1">
      <c r="A18" s="85" t="str">
        <f>'11'!B15</f>
        <v>Материально-техническое обеспечение администрации сельского поселения</v>
      </c>
      <c r="B18" s="86" t="s">
        <v>89</v>
      </c>
      <c r="C18" s="55" t="str">
        <f>'11'!D15</f>
        <v>01</v>
      </c>
      <c r="D18" s="55" t="str">
        <f>'11'!E15</f>
        <v>04</v>
      </c>
      <c r="E18" s="55" t="str">
        <f>'11'!F15</f>
        <v>990А001190</v>
      </c>
      <c r="F18" s="55"/>
      <c r="G18" s="55">
        <f>'11'!I15</f>
        <v>1507.3300000000002</v>
      </c>
      <c r="H18" s="87">
        <f t="shared" si="0"/>
        <v>376.83250000000004</v>
      </c>
      <c r="I18" s="87">
        <f t="shared" si="1"/>
        <v>376.83250000000004</v>
      </c>
      <c r="J18" s="87">
        <f t="shared" si="2"/>
        <v>376.83250000000004</v>
      </c>
      <c r="K18" s="87">
        <f t="shared" si="3"/>
        <v>376.83250000000004</v>
      </c>
    </row>
    <row r="19" spans="1:11" ht="41.25" customHeight="1">
      <c r="A19" s="85" t="str">
        <f>'11'!B16</f>
        <v>Фонд оплаты труда государственных (муниципальных) органов и взносы по обязательному социальному страхованию</v>
      </c>
      <c r="B19" s="84" t="s">
        <v>89</v>
      </c>
      <c r="C19" s="55" t="str">
        <f>'11'!D16</f>
        <v>01</v>
      </c>
      <c r="D19" s="55" t="str">
        <f>'11'!E16</f>
        <v>04</v>
      </c>
      <c r="E19" s="55" t="str">
        <f>'11'!F16</f>
        <v>990А001190</v>
      </c>
      <c r="F19" s="55" t="str">
        <f>'11'!G16</f>
        <v>121</v>
      </c>
      <c r="G19" s="55">
        <f>'11'!I16</f>
        <v>920.37</v>
      </c>
      <c r="H19" s="87">
        <f t="shared" si="0"/>
        <v>230.0925</v>
      </c>
      <c r="I19" s="87">
        <f t="shared" si="1"/>
        <v>230.0925</v>
      </c>
      <c r="J19" s="87">
        <f t="shared" si="2"/>
        <v>230.0925</v>
      </c>
      <c r="K19" s="87">
        <f t="shared" si="3"/>
        <v>230.0925</v>
      </c>
    </row>
    <row r="20" spans="1:11" ht="51" customHeight="1">
      <c r="A20" s="85" t="str">
        <f>'11'!B17</f>
        <v>Фонд оплаты труда государственных (муниципальных) органов за счет межбюджетных трансфертов на повышение заработной платы</v>
      </c>
      <c r="B20" s="86" t="s">
        <v>89</v>
      </c>
      <c r="C20" s="55" t="str">
        <f>'11'!D17</f>
        <v>01</v>
      </c>
      <c r="D20" s="55" t="str">
        <f>'11'!E17</f>
        <v>04</v>
      </c>
      <c r="E20" s="55" t="str">
        <f>'11'!F17</f>
        <v>990А0S8500</v>
      </c>
      <c r="F20" s="85" t="str">
        <f>'11'!G17</f>
        <v>121</v>
      </c>
      <c r="G20" s="55">
        <f>'11'!I17</f>
        <v>103.15</v>
      </c>
      <c r="H20" s="87">
        <f t="shared" si="0"/>
        <v>25.7875</v>
      </c>
      <c r="I20" s="87">
        <f t="shared" si="1"/>
        <v>25.7875</v>
      </c>
      <c r="J20" s="87">
        <f t="shared" si="2"/>
        <v>25.7875</v>
      </c>
      <c r="K20" s="87">
        <f t="shared" si="3"/>
        <v>25.7875</v>
      </c>
    </row>
    <row r="21" spans="1:11" ht="55.5" customHeight="1">
      <c r="A21" s="85" t="str">
        <f>'11'!B18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1" s="84" t="s">
        <v>89</v>
      </c>
      <c r="C21" s="55" t="str">
        <f>'11'!D18</f>
        <v>01</v>
      </c>
      <c r="D21" s="55" t="str">
        <f>'11'!E18</f>
        <v>04</v>
      </c>
      <c r="E21" s="55" t="str">
        <f>'11'!F18</f>
        <v>990А001190</v>
      </c>
      <c r="F21" s="55" t="str">
        <f>'11'!G18</f>
        <v>129</v>
      </c>
      <c r="G21" s="55">
        <f>'11'!I18</f>
        <v>264.47</v>
      </c>
      <c r="H21" s="87">
        <f t="shared" si="0"/>
        <v>66.1175</v>
      </c>
      <c r="I21" s="87">
        <f t="shared" si="1"/>
        <v>66.1175</v>
      </c>
      <c r="J21" s="87">
        <f t="shared" si="2"/>
        <v>66.1175</v>
      </c>
      <c r="K21" s="87">
        <f t="shared" si="3"/>
        <v>66.1175</v>
      </c>
    </row>
    <row r="22" spans="1:11" ht="55.5" customHeight="1">
      <c r="A22" s="85" t="str">
        <f>'11'!B19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2" s="86" t="s">
        <v>89</v>
      </c>
      <c r="C22" s="55" t="str">
        <f>'11'!D19</f>
        <v>01</v>
      </c>
      <c r="D22" s="55" t="str">
        <f>'11'!E19</f>
        <v>04</v>
      </c>
      <c r="E22" s="55" t="str">
        <f>'11'!F19</f>
        <v>990А0S8500</v>
      </c>
      <c r="F22" s="55">
        <v>129</v>
      </c>
      <c r="G22" s="55">
        <f>'11'!I19</f>
        <v>44.63</v>
      </c>
      <c r="H22" s="87">
        <f t="shared" si="0"/>
        <v>11.1575</v>
      </c>
      <c r="I22" s="87">
        <f t="shared" si="1"/>
        <v>11.1575</v>
      </c>
      <c r="J22" s="87">
        <f t="shared" si="2"/>
        <v>11.1575</v>
      </c>
      <c r="K22" s="87">
        <f t="shared" si="3"/>
        <v>11.1575</v>
      </c>
    </row>
    <row r="23" spans="1:11" ht="45.75" customHeight="1">
      <c r="A23" s="85" t="str">
        <f>'11'!B20</f>
        <v>Иные выплаты персоналу государственных (муниципальных) органов, за исключением фонда оплаты труда</v>
      </c>
      <c r="B23" s="84" t="s">
        <v>89</v>
      </c>
      <c r="C23" s="55" t="str">
        <f>'11'!D20</f>
        <v>01</v>
      </c>
      <c r="D23" s="55" t="str">
        <f>'11'!E20</f>
        <v>04</v>
      </c>
      <c r="E23" s="55" t="str">
        <f>'11'!F20</f>
        <v>990А001190</v>
      </c>
      <c r="F23" s="55" t="str">
        <f>'11'!G20</f>
        <v>122</v>
      </c>
      <c r="G23" s="55">
        <f>'11'!I20</f>
        <v>0</v>
      </c>
      <c r="H23" s="87">
        <f t="shared" si="0"/>
        <v>0</v>
      </c>
      <c r="I23" s="87">
        <f t="shared" si="1"/>
        <v>0</v>
      </c>
      <c r="J23" s="87">
        <f t="shared" si="2"/>
        <v>0</v>
      </c>
      <c r="K23" s="87">
        <f t="shared" si="3"/>
        <v>0</v>
      </c>
    </row>
    <row r="24" spans="1:11" ht="33" customHeight="1">
      <c r="A24" s="85" t="str">
        <f>'11'!B21</f>
        <v>Прочая закупка товаров, работ и услуг для обеспечения государственных (муниципальных) нужд</v>
      </c>
      <c r="B24" s="86" t="s">
        <v>89</v>
      </c>
      <c r="C24" s="55" t="str">
        <f>'11'!D21</f>
        <v>01</v>
      </c>
      <c r="D24" s="55" t="str">
        <f>'11'!E21</f>
        <v>04</v>
      </c>
      <c r="E24" s="55" t="str">
        <f>'11'!F21</f>
        <v>990А001190</v>
      </c>
      <c r="F24" s="55" t="str">
        <f>'11'!G21</f>
        <v>244</v>
      </c>
      <c r="G24" s="55">
        <f>'11'!I21</f>
        <v>130.21</v>
      </c>
      <c r="H24" s="87">
        <f t="shared" si="0"/>
        <v>32.5525</v>
      </c>
      <c r="I24" s="87">
        <f t="shared" si="1"/>
        <v>32.5525</v>
      </c>
      <c r="J24" s="87">
        <f t="shared" si="2"/>
        <v>32.5525</v>
      </c>
      <c r="K24" s="87">
        <f t="shared" si="3"/>
        <v>32.5525</v>
      </c>
    </row>
    <row r="25" spans="1:11" ht="33" customHeight="1">
      <c r="A25" s="85" t="str">
        <f>'11'!B22</f>
        <v>Закупка энергетических ресурсов</v>
      </c>
      <c r="B25" s="86" t="s">
        <v>171</v>
      </c>
      <c r="C25" s="55" t="str">
        <f>'11'!D22</f>
        <v>01</v>
      </c>
      <c r="D25" s="55" t="str">
        <f>'11'!E22</f>
        <v>04</v>
      </c>
      <c r="E25" s="55" t="str">
        <f>'11'!F22</f>
        <v>990А001190</v>
      </c>
      <c r="F25" s="55" t="str">
        <f>'11'!G22</f>
        <v>247</v>
      </c>
      <c r="G25" s="55">
        <f>'11'!I22</f>
        <v>26.5</v>
      </c>
      <c r="H25" s="87">
        <f>G25/4</f>
        <v>6.625</v>
      </c>
      <c r="I25" s="87">
        <f>G25/4</f>
        <v>6.625</v>
      </c>
      <c r="J25" s="87">
        <f>G25/4</f>
        <v>6.625</v>
      </c>
      <c r="K25" s="87">
        <f>G25/4</f>
        <v>6.625</v>
      </c>
    </row>
    <row r="26" spans="1:11" ht="28.5" customHeight="1">
      <c r="A26" s="85" t="str">
        <f>'11'!B23</f>
        <v>Уплата налога на имущество организаций и земельного налога</v>
      </c>
      <c r="B26" s="84" t="s">
        <v>89</v>
      </c>
      <c r="C26" s="55" t="str">
        <f>'11'!D23</f>
        <v>01</v>
      </c>
      <c r="D26" s="55" t="str">
        <f>'11'!E23</f>
        <v>04</v>
      </c>
      <c r="E26" s="55" t="str">
        <f>'11'!F23</f>
        <v>990А001190</v>
      </c>
      <c r="F26" s="55" t="str">
        <f>'11'!G23</f>
        <v>851</v>
      </c>
      <c r="G26" s="55">
        <f>'11'!I23</f>
        <v>14</v>
      </c>
      <c r="H26" s="87">
        <f t="shared" si="0"/>
        <v>3.5</v>
      </c>
      <c r="I26" s="87">
        <f t="shared" si="1"/>
        <v>3.5</v>
      </c>
      <c r="J26" s="87">
        <f t="shared" si="2"/>
        <v>3.5</v>
      </c>
      <c r="K26" s="87">
        <f t="shared" si="3"/>
        <v>3.5</v>
      </c>
    </row>
    <row r="27" spans="1:11" ht="22.5" customHeight="1">
      <c r="A27" s="85" t="str">
        <f>'11'!B24</f>
        <v>Уплата прочих налогов, сборов и иных платежей</v>
      </c>
      <c r="B27" s="86" t="s">
        <v>89</v>
      </c>
      <c r="C27" s="55" t="str">
        <f>'11'!D24</f>
        <v>01</v>
      </c>
      <c r="D27" s="55" t="str">
        <f>'11'!E24</f>
        <v>04</v>
      </c>
      <c r="E27" s="55" t="str">
        <f>'11'!F24</f>
        <v>990А001190</v>
      </c>
      <c r="F27" s="55" t="str">
        <f>'11'!G24</f>
        <v>852</v>
      </c>
      <c r="G27" s="55">
        <f>'11'!I24</f>
        <v>3</v>
      </c>
      <c r="H27" s="87">
        <f t="shared" si="0"/>
        <v>0.75</v>
      </c>
      <c r="I27" s="87">
        <f t="shared" si="1"/>
        <v>0.75</v>
      </c>
      <c r="J27" s="87">
        <f t="shared" si="2"/>
        <v>0.75</v>
      </c>
      <c r="K27" s="87">
        <f t="shared" si="3"/>
        <v>0.75</v>
      </c>
    </row>
    <row r="28" spans="1:11" ht="23.25" customHeight="1">
      <c r="A28" s="85" t="str">
        <f>'11'!B25</f>
        <v>Уплата прочих налогов, сборов и иных платежей</v>
      </c>
      <c r="B28" s="84" t="s">
        <v>89</v>
      </c>
      <c r="C28" s="55" t="str">
        <f>'11'!D25</f>
        <v>01</v>
      </c>
      <c r="D28" s="55" t="str">
        <f>'11'!E25</f>
        <v>04</v>
      </c>
      <c r="E28" s="55" t="str">
        <f>'11'!F25</f>
        <v>990А001190</v>
      </c>
      <c r="F28" s="55" t="str">
        <f>'11'!G25</f>
        <v>853</v>
      </c>
      <c r="G28" s="55">
        <f>'11'!I25</f>
        <v>1</v>
      </c>
      <c r="H28" s="87">
        <f t="shared" si="0"/>
        <v>0.25</v>
      </c>
      <c r="I28" s="87">
        <f t="shared" si="1"/>
        <v>0.25</v>
      </c>
      <c r="J28" s="87">
        <f t="shared" si="2"/>
        <v>0.25</v>
      </c>
      <c r="K28" s="87">
        <f t="shared" si="3"/>
        <v>0.25</v>
      </c>
    </row>
    <row r="29" spans="1:11" ht="43.5" customHeight="1">
      <c r="A29" s="85" t="str">
        <f>'11'!B26</f>
        <v>Обеспечение деятельности финансовых, налоговых и таможенных органов и органов финансового (финансово-бюджетного) надзора</v>
      </c>
      <c r="B29" s="86" t="s">
        <v>89</v>
      </c>
      <c r="C29" s="55" t="str">
        <f>'11'!D26</f>
        <v>01</v>
      </c>
      <c r="D29" s="55" t="str">
        <f>'11'!E26</f>
        <v>06</v>
      </c>
      <c r="E29" s="55" t="str">
        <f>'11'!F26</f>
        <v>990А001190</v>
      </c>
      <c r="F29" s="55" t="str">
        <f>'11'!G26</f>
        <v>540</v>
      </c>
      <c r="G29" s="55">
        <f>'11'!I26</f>
        <v>0.3</v>
      </c>
      <c r="H29" s="87">
        <f t="shared" si="0"/>
        <v>0.075</v>
      </c>
      <c r="I29" s="87">
        <f t="shared" si="1"/>
        <v>0.075</v>
      </c>
      <c r="J29" s="87">
        <f t="shared" si="2"/>
        <v>0.075</v>
      </c>
      <c r="K29" s="87">
        <f t="shared" si="3"/>
        <v>0.075</v>
      </c>
    </row>
    <row r="30" spans="1:11" ht="16.5" customHeight="1">
      <c r="A30" s="85" t="str">
        <f>'11'!B27</f>
        <v>Резервные фонды</v>
      </c>
      <c r="B30" s="84" t="s">
        <v>89</v>
      </c>
      <c r="C30" s="55" t="str">
        <f>'11'!D27</f>
        <v>01</v>
      </c>
      <c r="D30" s="55" t="str">
        <f>'11'!E27</f>
        <v>11</v>
      </c>
      <c r="E30" s="55"/>
      <c r="F30" s="55"/>
      <c r="G30" s="55">
        <f>'11'!I27</f>
        <v>20</v>
      </c>
      <c r="H30" s="87">
        <f t="shared" si="0"/>
        <v>5</v>
      </c>
      <c r="I30" s="87">
        <f t="shared" si="1"/>
        <v>5</v>
      </c>
      <c r="J30" s="87">
        <f t="shared" si="2"/>
        <v>5</v>
      </c>
      <c r="K30" s="87">
        <f t="shared" si="3"/>
        <v>5</v>
      </c>
    </row>
    <row r="31" spans="1:11" ht="19.5" customHeight="1">
      <c r="A31" s="85" t="str">
        <f>'11'!B28</f>
        <v>Резервные средства</v>
      </c>
      <c r="B31" s="86" t="s">
        <v>89</v>
      </c>
      <c r="C31" s="55" t="str">
        <f>'11'!D28</f>
        <v>01</v>
      </c>
      <c r="D31" s="55" t="str">
        <f>'11'!E28</f>
        <v>11</v>
      </c>
      <c r="E31" s="55" t="str">
        <f>'11'!F28</f>
        <v>990А001190</v>
      </c>
      <c r="F31" s="55" t="str">
        <f>'11'!G28</f>
        <v>870</v>
      </c>
      <c r="G31" s="55">
        <f>'11'!I28</f>
        <v>20</v>
      </c>
      <c r="H31" s="87">
        <f t="shared" si="0"/>
        <v>5</v>
      </c>
      <c r="I31" s="87">
        <f t="shared" si="1"/>
        <v>5</v>
      </c>
      <c r="J31" s="87">
        <f t="shared" si="2"/>
        <v>5</v>
      </c>
      <c r="K31" s="87">
        <f t="shared" si="3"/>
        <v>5</v>
      </c>
    </row>
    <row r="32" spans="1:11" ht="23.25" customHeight="1">
      <c r="A32" s="85" t="str">
        <f>'11'!B29</f>
        <v>Обеспечение проведения выборов и референдумов</v>
      </c>
      <c r="B32" s="84" t="s">
        <v>89</v>
      </c>
      <c r="C32" s="55" t="str">
        <f>'11'!D29</f>
        <v>01</v>
      </c>
      <c r="D32" s="55" t="str">
        <f>'11'!E29</f>
        <v>07</v>
      </c>
      <c r="E32" s="55" t="str">
        <f>'11'!F29</f>
        <v>990А001190</v>
      </c>
      <c r="F32" s="55"/>
      <c r="G32" s="55">
        <f>'11'!I29</f>
        <v>64.7</v>
      </c>
      <c r="H32" s="87">
        <f t="shared" si="0"/>
        <v>16.175</v>
      </c>
      <c r="I32" s="87">
        <f t="shared" si="1"/>
        <v>16.175</v>
      </c>
      <c r="J32" s="87">
        <f t="shared" si="2"/>
        <v>16.175</v>
      </c>
      <c r="K32" s="87">
        <f t="shared" si="3"/>
        <v>16.175</v>
      </c>
    </row>
    <row r="33" spans="1:11" ht="19.5" customHeight="1">
      <c r="A33" s="85" t="str">
        <f>'11'!B30</f>
        <v>Национальная оборона</v>
      </c>
      <c r="B33" s="86" t="s">
        <v>89</v>
      </c>
      <c r="C33" s="55" t="str">
        <f>'11'!D30</f>
        <v>02</v>
      </c>
      <c r="D33" s="55"/>
      <c r="E33" s="55"/>
      <c r="F33" s="55"/>
      <c r="G33" s="55">
        <f>'11'!I30</f>
        <v>68.8</v>
      </c>
      <c r="H33" s="87">
        <f t="shared" si="0"/>
        <v>17.2</v>
      </c>
      <c r="I33" s="87">
        <f t="shared" si="1"/>
        <v>17.2</v>
      </c>
      <c r="J33" s="87">
        <f t="shared" si="2"/>
        <v>17.2</v>
      </c>
      <c r="K33" s="87">
        <f t="shared" si="3"/>
        <v>17.2</v>
      </c>
    </row>
    <row r="34" spans="1:11" ht="24" customHeight="1">
      <c r="A34" s="85" t="str">
        <f>'11'!B31</f>
        <v>Мобилизационная и вневойсковая подготовка</v>
      </c>
      <c r="B34" s="84" t="s">
        <v>89</v>
      </c>
      <c r="C34" s="55" t="str">
        <f>'11'!D31</f>
        <v>02</v>
      </c>
      <c r="D34" s="55" t="str">
        <f>'11'!E31</f>
        <v>03</v>
      </c>
      <c r="E34" s="55"/>
      <c r="F34" s="55"/>
      <c r="G34" s="55">
        <f>'11'!I31</f>
        <v>68.8</v>
      </c>
      <c r="H34" s="87">
        <f t="shared" si="0"/>
        <v>17.2</v>
      </c>
      <c r="I34" s="87">
        <f t="shared" si="1"/>
        <v>17.2</v>
      </c>
      <c r="J34" s="87">
        <f t="shared" si="2"/>
        <v>17.2</v>
      </c>
      <c r="K34" s="87">
        <f t="shared" si="3"/>
        <v>17.2</v>
      </c>
    </row>
    <row r="35" spans="1:11" ht="21" customHeight="1">
      <c r="A35" s="85" t="str">
        <f>'11'!B32</f>
        <v>Непрограммные направления деятельности</v>
      </c>
      <c r="B35" s="86" t="s">
        <v>89</v>
      </c>
      <c r="C35" s="55" t="str">
        <f>'11'!D32</f>
        <v>02</v>
      </c>
      <c r="D35" s="55" t="str">
        <f>'11'!E32</f>
        <v>03</v>
      </c>
      <c r="E35" s="55" t="str">
        <f>'11'!F32</f>
        <v>9900000000</v>
      </c>
      <c r="F35" s="55"/>
      <c r="G35" s="55">
        <f>'11'!I32</f>
        <v>68.8</v>
      </c>
      <c r="H35" s="87">
        <f t="shared" si="0"/>
        <v>17.2</v>
      </c>
      <c r="I35" s="87">
        <f t="shared" si="1"/>
        <v>17.2</v>
      </c>
      <c r="J35" s="87">
        <f t="shared" si="2"/>
        <v>17.2</v>
      </c>
      <c r="K35" s="87">
        <f t="shared" si="3"/>
        <v>17.2</v>
      </c>
    </row>
    <row r="36" spans="1:11" ht="45" customHeight="1">
      <c r="A36" s="85" t="str">
        <f>'11'!B33</f>
        <v>Субвенции на осуществление первичного воинского учета на территориях, где отсутствуют военные комиссариаты</v>
      </c>
      <c r="B36" s="84" t="s">
        <v>89</v>
      </c>
      <c r="C36" s="55" t="str">
        <f>'11'!D33</f>
        <v>02</v>
      </c>
      <c r="D36" s="55" t="str">
        <f>'11'!E33</f>
        <v>03</v>
      </c>
      <c r="E36" s="55" t="str">
        <f>'11'!F33</f>
        <v>9900051180</v>
      </c>
      <c r="F36" s="55"/>
      <c r="G36" s="55">
        <f>'11'!I33</f>
        <v>68.8</v>
      </c>
      <c r="H36" s="87">
        <f t="shared" si="0"/>
        <v>17.2</v>
      </c>
      <c r="I36" s="87">
        <f t="shared" si="1"/>
        <v>17.2</v>
      </c>
      <c r="J36" s="87">
        <f t="shared" si="2"/>
        <v>17.2</v>
      </c>
      <c r="K36" s="87">
        <f t="shared" si="3"/>
        <v>17.2</v>
      </c>
    </row>
    <row r="37" spans="1:11" ht="31.5" customHeight="1">
      <c r="A37" s="85" t="str">
        <f>'11'!B34</f>
        <v>Фонд оплаты труда государственных (муниципальных) органов</v>
      </c>
      <c r="B37" s="86" t="s">
        <v>89</v>
      </c>
      <c r="C37" s="55" t="str">
        <f>'11'!D34</f>
        <v>02</v>
      </c>
      <c r="D37" s="55" t="str">
        <f>'11'!E34</f>
        <v>03</v>
      </c>
      <c r="E37" s="55" t="str">
        <f>'11'!F34</f>
        <v>9900051180</v>
      </c>
      <c r="F37" s="55" t="str">
        <f>'11'!G34</f>
        <v>121</v>
      </c>
      <c r="G37" s="55">
        <f>'11'!I34</f>
        <v>49.8</v>
      </c>
      <c r="H37" s="87">
        <f t="shared" si="0"/>
        <v>12.45</v>
      </c>
      <c r="I37" s="87">
        <f t="shared" si="1"/>
        <v>12.45</v>
      </c>
      <c r="J37" s="87">
        <f t="shared" si="2"/>
        <v>12.45</v>
      </c>
      <c r="K37" s="87">
        <f t="shared" si="3"/>
        <v>12.45</v>
      </c>
    </row>
    <row r="38" spans="1:11" ht="52.5" customHeight="1">
      <c r="A38" s="85" t="str">
        <f>'11'!B35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8" s="84" t="s">
        <v>89</v>
      </c>
      <c r="C38" s="55" t="str">
        <f>'11'!D35</f>
        <v>02</v>
      </c>
      <c r="D38" s="55" t="str">
        <f>'11'!E35</f>
        <v>03</v>
      </c>
      <c r="E38" s="55" t="str">
        <f>'11'!F35</f>
        <v>9900051180</v>
      </c>
      <c r="F38" s="55" t="str">
        <f>'11'!G35</f>
        <v>129</v>
      </c>
      <c r="G38" s="55">
        <f>'11'!I35</f>
        <v>15</v>
      </c>
      <c r="H38" s="87">
        <f t="shared" si="0"/>
        <v>3.75</v>
      </c>
      <c r="I38" s="87">
        <f t="shared" si="1"/>
        <v>3.75</v>
      </c>
      <c r="J38" s="87">
        <f t="shared" si="2"/>
        <v>3.75</v>
      </c>
      <c r="K38" s="87">
        <f t="shared" si="3"/>
        <v>3.75</v>
      </c>
    </row>
    <row r="39" spans="1:11" ht="33.75" customHeight="1">
      <c r="A39" s="85" t="str">
        <f>'11'!B36</f>
        <v>Прочая закупка товаров, работ и услуг для обеспечения государственных (муниципальных) нужд</v>
      </c>
      <c r="B39" s="86" t="s">
        <v>89</v>
      </c>
      <c r="C39" s="55" t="str">
        <f>'11'!D36</f>
        <v>02</v>
      </c>
      <c r="D39" s="55" t="str">
        <f>'11'!E36</f>
        <v>03</v>
      </c>
      <c r="E39" s="55" t="str">
        <f>'11'!F36</f>
        <v>9900051180</v>
      </c>
      <c r="F39" s="55" t="str">
        <f>'11'!G36</f>
        <v>244</v>
      </c>
      <c r="G39" s="55">
        <f>'11'!I36</f>
        <v>4</v>
      </c>
      <c r="H39" s="87">
        <f t="shared" si="0"/>
        <v>1</v>
      </c>
      <c r="I39" s="87">
        <f t="shared" si="1"/>
        <v>1</v>
      </c>
      <c r="J39" s="87">
        <f t="shared" si="2"/>
        <v>1</v>
      </c>
      <c r="K39" s="87">
        <f t="shared" si="3"/>
        <v>1</v>
      </c>
    </row>
    <row r="40" spans="1:11" ht="28.5" customHeight="1">
      <c r="A40" s="85" t="str">
        <f>'11'!B37</f>
        <v>Национальная безопасность и правоохранительная деятельность</v>
      </c>
      <c r="B40" s="84" t="s">
        <v>89</v>
      </c>
      <c r="C40" s="55" t="str">
        <f>'11'!D37</f>
        <v>03</v>
      </c>
      <c r="D40" s="55"/>
      <c r="E40" s="55"/>
      <c r="F40" s="55"/>
      <c r="G40" s="55">
        <f>'11'!I37</f>
        <v>17</v>
      </c>
      <c r="H40" s="87">
        <f t="shared" si="0"/>
        <v>4.25</v>
      </c>
      <c r="I40" s="87">
        <f t="shared" si="1"/>
        <v>4.25</v>
      </c>
      <c r="J40" s="87">
        <f t="shared" si="2"/>
        <v>4.25</v>
      </c>
      <c r="K40" s="87">
        <f t="shared" si="3"/>
        <v>4.25</v>
      </c>
    </row>
    <row r="41" spans="1:11" ht="20.25" customHeight="1">
      <c r="A41" s="85" t="str">
        <f>'11'!B38</f>
        <v>Обеспечение пожарной безопасности</v>
      </c>
      <c r="B41" s="86" t="s">
        <v>89</v>
      </c>
      <c r="C41" s="55" t="str">
        <f>'11'!D38</f>
        <v>03</v>
      </c>
      <c r="D41" s="55" t="str">
        <f>'11'!E38</f>
        <v>10</v>
      </c>
      <c r="E41" s="55"/>
      <c r="F41" s="55"/>
      <c r="G41" s="55">
        <f>'11'!I38</f>
        <v>17</v>
      </c>
      <c r="H41" s="87">
        <f t="shared" si="0"/>
        <v>4.25</v>
      </c>
      <c r="I41" s="87">
        <f t="shared" si="1"/>
        <v>4.25</v>
      </c>
      <c r="J41" s="87">
        <f t="shared" si="2"/>
        <v>4.25</v>
      </c>
      <c r="K41" s="87">
        <f t="shared" si="3"/>
        <v>4.25</v>
      </c>
    </row>
    <row r="42" spans="1:11" ht="51.75" customHeight="1">
      <c r="A42" s="85" t="str">
        <f>'11'!B39</f>
        <v> Муниципальная программа "Комплексное развитие территории сельского поселения МО "Уйменское сельское поселение" на 2019-2024 гг."</v>
      </c>
      <c r="B42" s="84" t="s">
        <v>89</v>
      </c>
      <c r="C42" s="55" t="str">
        <f>'11'!D39</f>
        <v>03</v>
      </c>
      <c r="D42" s="55" t="str">
        <f>'11'!E39</f>
        <v>10</v>
      </c>
      <c r="E42" s="55" t="str">
        <f>'11'!F39</f>
        <v>0100000000</v>
      </c>
      <c r="F42" s="55"/>
      <c r="G42" s="55">
        <f>'11'!I39</f>
        <v>17</v>
      </c>
      <c r="H42" s="87">
        <f t="shared" si="0"/>
        <v>4.25</v>
      </c>
      <c r="I42" s="87">
        <f t="shared" si="1"/>
        <v>4.25</v>
      </c>
      <c r="J42" s="87">
        <f t="shared" si="2"/>
        <v>4.25</v>
      </c>
      <c r="K42" s="87">
        <f t="shared" si="3"/>
        <v>4.25</v>
      </c>
    </row>
    <row r="43" spans="1:11" ht="32.25" customHeight="1">
      <c r="A43" s="85" t="str">
        <f>'11'!B40</f>
        <v>Подпрограмма "Устойчивое развитие систем жизнеобеспечения"</v>
      </c>
      <c r="B43" s="86" t="s">
        <v>89</v>
      </c>
      <c r="C43" s="55" t="str">
        <f>'11'!D40</f>
        <v>03</v>
      </c>
      <c r="D43" s="55" t="str">
        <f>'11'!E40</f>
        <v>10</v>
      </c>
      <c r="E43" s="55" t="str">
        <f>'11'!F40</f>
        <v>0110000000</v>
      </c>
      <c r="F43" s="55"/>
      <c r="G43" s="55">
        <f>'11'!I40</f>
        <v>17</v>
      </c>
      <c r="H43" s="87">
        <f t="shared" si="0"/>
        <v>4.25</v>
      </c>
      <c r="I43" s="87">
        <f t="shared" si="1"/>
        <v>4.25</v>
      </c>
      <c r="J43" s="87">
        <f t="shared" si="2"/>
        <v>4.25</v>
      </c>
      <c r="K43" s="87">
        <f t="shared" si="3"/>
        <v>4.25</v>
      </c>
    </row>
    <row r="44" spans="1:11" ht="29.25" customHeight="1">
      <c r="A44" s="85" t="str">
        <f>'11'!B41</f>
        <v>Основное мероприятие: "Обеспечение безопасности населения"</v>
      </c>
      <c r="B44" s="84" t="s">
        <v>89</v>
      </c>
      <c r="C44" s="55" t="str">
        <f>'11'!D41</f>
        <v>03</v>
      </c>
      <c r="D44" s="55" t="str">
        <f>'11'!E41</f>
        <v>10</v>
      </c>
      <c r="E44" s="55" t="str">
        <f>'11'!F41</f>
        <v>0110100190</v>
      </c>
      <c r="F44" s="55"/>
      <c r="G44" s="55">
        <f>'11'!I41</f>
        <v>17</v>
      </c>
      <c r="H44" s="87">
        <f t="shared" si="0"/>
        <v>4.25</v>
      </c>
      <c r="I44" s="87">
        <f t="shared" si="1"/>
        <v>4.25</v>
      </c>
      <c r="J44" s="87">
        <f t="shared" si="2"/>
        <v>4.25</v>
      </c>
      <c r="K44" s="87">
        <f t="shared" si="3"/>
        <v>4.25</v>
      </c>
    </row>
    <row r="45" spans="1:11" ht="31.5" customHeight="1">
      <c r="A45" s="85" t="str">
        <f>'11'!B42</f>
        <v>Прочая закупка товаров, работ и услуг для обеспечения государственных (муниципальных) нужд</v>
      </c>
      <c r="B45" s="86" t="s">
        <v>89</v>
      </c>
      <c r="C45" s="55" t="str">
        <f>'11'!D42</f>
        <v>03</v>
      </c>
      <c r="D45" s="55" t="str">
        <f>'11'!E42</f>
        <v>10</v>
      </c>
      <c r="E45" s="55" t="str">
        <f>'11'!F42</f>
        <v>0110100190</v>
      </c>
      <c r="F45" s="55" t="str">
        <f>'11'!G42</f>
        <v>244</v>
      </c>
      <c r="G45" s="55">
        <f>'11'!I42</f>
        <v>17</v>
      </c>
      <c r="H45" s="87">
        <f t="shared" si="0"/>
        <v>4.25</v>
      </c>
      <c r="I45" s="87">
        <f t="shared" si="1"/>
        <v>4.25</v>
      </c>
      <c r="J45" s="87">
        <f t="shared" si="2"/>
        <v>4.25</v>
      </c>
      <c r="K45" s="87">
        <f t="shared" si="3"/>
        <v>4.25</v>
      </c>
    </row>
    <row r="46" spans="1:11" ht="20.25" customHeight="1">
      <c r="A46" s="85" t="str">
        <f>'11'!B43</f>
        <v>Национальная экономика </v>
      </c>
      <c r="B46" s="84" t="s">
        <v>89</v>
      </c>
      <c r="C46" s="55" t="str">
        <f>'11'!D43</f>
        <v>04</v>
      </c>
      <c r="D46" s="55"/>
      <c r="E46" s="55"/>
      <c r="F46" s="55"/>
      <c r="G46" s="55">
        <f>'11'!I43</f>
        <v>415.88</v>
      </c>
      <c r="H46" s="87">
        <f t="shared" si="0"/>
        <v>103.97</v>
      </c>
      <c r="I46" s="87">
        <f t="shared" si="1"/>
        <v>103.97</v>
      </c>
      <c r="J46" s="87">
        <f t="shared" si="2"/>
        <v>103.97</v>
      </c>
      <c r="K46" s="87">
        <f t="shared" si="3"/>
        <v>103.97</v>
      </c>
    </row>
    <row r="47" spans="1:11" ht="16.5" customHeight="1">
      <c r="A47" s="85" t="str">
        <f>'11'!B44</f>
        <v>Дорожное хозяйство (дорожные фонды)</v>
      </c>
      <c r="B47" s="86" t="s">
        <v>89</v>
      </c>
      <c r="C47" s="55" t="str">
        <f>'11'!D44</f>
        <v>04</v>
      </c>
      <c r="D47" s="55" t="str">
        <f>'11'!E44</f>
        <v>09</v>
      </c>
      <c r="E47" s="55"/>
      <c r="F47" s="55"/>
      <c r="G47" s="55">
        <f>'11'!I44</f>
        <v>415.78</v>
      </c>
      <c r="H47" s="87">
        <f t="shared" si="0"/>
        <v>103.945</v>
      </c>
      <c r="I47" s="87">
        <f t="shared" si="1"/>
        <v>103.945</v>
      </c>
      <c r="J47" s="87">
        <f t="shared" si="2"/>
        <v>103.945</v>
      </c>
      <c r="K47" s="87">
        <f t="shared" si="3"/>
        <v>103.945</v>
      </c>
    </row>
    <row r="48" spans="1:11" ht="43.5" customHeight="1">
      <c r="A48" s="85" t="str">
        <f>'11'!B45</f>
        <v>Муниципальная программа "Комплексное развитие территории сельского поселения МО "Уйменское сельское поселение" на 2019-2024 гг."</v>
      </c>
      <c r="B48" s="84" t="s">
        <v>89</v>
      </c>
      <c r="C48" s="55" t="str">
        <f>'11'!D45</f>
        <v>04</v>
      </c>
      <c r="D48" s="55" t="str">
        <f>'11'!E45</f>
        <v>09</v>
      </c>
      <c r="E48" s="55" t="str">
        <f>'11'!F45</f>
        <v>0000000000</v>
      </c>
      <c r="F48" s="55"/>
      <c r="G48" s="55">
        <f>'11'!I45</f>
        <v>415.78</v>
      </c>
      <c r="H48" s="87">
        <f t="shared" si="0"/>
        <v>103.945</v>
      </c>
      <c r="I48" s="87">
        <f t="shared" si="1"/>
        <v>103.945</v>
      </c>
      <c r="J48" s="87">
        <f t="shared" si="2"/>
        <v>103.945</v>
      </c>
      <c r="K48" s="87">
        <f t="shared" si="3"/>
        <v>103.945</v>
      </c>
    </row>
    <row r="49" spans="1:11" ht="32.25" customHeight="1">
      <c r="A49" s="85" t="str">
        <f>'11'!B46</f>
        <v>Подпрограмма "Устойчивое развитие систем жизнеобеспечения"</v>
      </c>
      <c r="B49" s="86" t="s">
        <v>89</v>
      </c>
      <c r="C49" s="55" t="str">
        <f>'11'!D46</f>
        <v>04</v>
      </c>
      <c r="D49" s="55" t="str">
        <f>'11'!E46</f>
        <v>09</v>
      </c>
      <c r="E49" s="55" t="str">
        <f>'11'!F46</f>
        <v>0100000000</v>
      </c>
      <c r="F49" s="55"/>
      <c r="G49" s="55">
        <f>'11'!I46</f>
        <v>415.78</v>
      </c>
      <c r="H49" s="87">
        <f t="shared" si="0"/>
        <v>103.945</v>
      </c>
      <c r="I49" s="87">
        <f t="shared" si="1"/>
        <v>103.945</v>
      </c>
      <c r="J49" s="87">
        <f t="shared" si="2"/>
        <v>103.945</v>
      </c>
      <c r="K49" s="87">
        <f t="shared" si="3"/>
        <v>103.945</v>
      </c>
    </row>
    <row r="50" spans="1:11" ht="27.75" customHeight="1">
      <c r="A50" s="85" t="str">
        <f>'11'!B47</f>
        <v>Основное мероприятие: "Сохранение и развитие автомобильных дорог в поселении"</v>
      </c>
      <c r="B50" s="84" t="s">
        <v>89</v>
      </c>
      <c r="C50" s="55" t="str">
        <f>'11'!D47</f>
        <v>04</v>
      </c>
      <c r="D50" s="55" t="str">
        <f>'11'!E47</f>
        <v>09</v>
      </c>
      <c r="E50" s="55" t="str">
        <f>'11'!F47</f>
        <v>0110200Д00</v>
      </c>
      <c r="F50" s="55"/>
      <c r="G50" s="55">
        <f>'11'!I47</f>
        <v>415.78</v>
      </c>
      <c r="H50" s="87">
        <f t="shared" si="0"/>
        <v>103.945</v>
      </c>
      <c r="I50" s="87">
        <f t="shared" si="1"/>
        <v>103.945</v>
      </c>
      <c r="J50" s="87">
        <f t="shared" si="2"/>
        <v>103.945</v>
      </c>
      <c r="K50" s="87">
        <f t="shared" si="3"/>
        <v>103.945</v>
      </c>
    </row>
    <row r="51" spans="1:11" ht="27" customHeight="1">
      <c r="A51" s="85" t="str">
        <f>'11'!B48</f>
        <v>Прочая закупка товаров, работ и услуг</v>
      </c>
      <c r="B51" s="86" t="s">
        <v>89</v>
      </c>
      <c r="C51" s="55" t="str">
        <f>'11'!D48</f>
        <v>04</v>
      </c>
      <c r="D51" s="55" t="str">
        <f>'11'!E48</f>
        <v>09</v>
      </c>
      <c r="E51" s="55" t="str">
        <f>'11'!F48</f>
        <v>0110200Д00</v>
      </c>
      <c r="F51" s="55" t="str">
        <f>'11'!G48</f>
        <v>244</v>
      </c>
      <c r="G51" s="55">
        <f>'11'!I48</f>
        <v>388.28</v>
      </c>
      <c r="H51" s="87">
        <f t="shared" si="0"/>
        <v>97.07</v>
      </c>
      <c r="I51" s="87">
        <f t="shared" si="1"/>
        <v>97.07</v>
      </c>
      <c r="J51" s="87">
        <f t="shared" si="2"/>
        <v>97.07</v>
      </c>
      <c r="K51" s="87">
        <f t="shared" si="3"/>
        <v>97.07</v>
      </c>
    </row>
    <row r="52" spans="1:11" ht="27" customHeight="1">
      <c r="A52" s="85" t="str">
        <f>'11'!B49</f>
        <v>Закупка энергетических ресурсов</v>
      </c>
      <c r="B52" s="86" t="s">
        <v>171</v>
      </c>
      <c r="C52" s="55" t="str">
        <f>'11'!D49</f>
        <v>04</v>
      </c>
      <c r="D52" s="55" t="str">
        <f>'11'!E49</f>
        <v>09</v>
      </c>
      <c r="E52" s="55" t="str">
        <f>'11'!F49</f>
        <v>0110200Д00</v>
      </c>
      <c r="F52" s="55" t="str">
        <f>'11'!G49</f>
        <v>247</v>
      </c>
      <c r="G52" s="55">
        <f>'11'!I49</f>
        <v>27.5</v>
      </c>
      <c r="H52" s="87">
        <f>G52/4</f>
        <v>6.875</v>
      </c>
      <c r="I52" s="87">
        <f>G52/4</f>
        <v>6.875</v>
      </c>
      <c r="J52" s="87">
        <f>G52/4</f>
        <v>6.875</v>
      </c>
      <c r="K52" s="87">
        <f>G52/4</f>
        <v>6.875</v>
      </c>
    </row>
    <row r="53" spans="1:11" ht="31.5" customHeight="1">
      <c r="A53" s="85" t="str">
        <f>'11'!B50</f>
        <v>Другие вопросы в области национальной экономики</v>
      </c>
      <c r="B53" s="84" t="s">
        <v>89</v>
      </c>
      <c r="C53" s="55" t="str">
        <f>'11'!D50</f>
        <v>04</v>
      </c>
      <c r="D53" s="55" t="str">
        <f>'11'!E50</f>
        <v>12</v>
      </c>
      <c r="E53" s="55" t="str">
        <f>'11'!F50</f>
        <v>0100000000</v>
      </c>
      <c r="F53" s="55"/>
      <c r="G53" s="55">
        <f>'11'!I50</f>
        <v>0.1</v>
      </c>
      <c r="H53" s="87">
        <f t="shared" si="0"/>
        <v>0.025</v>
      </c>
      <c r="I53" s="87">
        <f t="shared" si="1"/>
        <v>0.025</v>
      </c>
      <c r="J53" s="87">
        <f t="shared" si="2"/>
        <v>0.025</v>
      </c>
      <c r="K53" s="87">
        <f t="shared" si="3"/>
        <v>0.025</v>
      </c>
    </row>
    <row r="54" spans="1:11" ht="48.75" customHeight="1">
      <c r="A54" s="85" t="str">
        <f>'11'!B51</f>
        <v>Муниципальная программа "Комплексное развитие территории сельского поселения МО "Уйменское сельское поселение" на 2019-2024 гг."</v>
      </c>
      <c r="B54" s="86" t="s">
        <v>89</v>
      </c>
      <c r="C54" s="55" t="str">
        <f>'11'!D51</f>
        <v>04</v>
      </c>
      <c r="D54" s="55" t="str">
        <f>'11'!E51</f>
        <v>12</v>
      </c>
      <c r="E54" s="55" t="str">
        <f>'11'!F51</f>
        <v>0000000000</v>
      </c>
      <c r="F54" s="55"/>
      <c r="G54" s="55">
        <f>'11'!I51</f>
        <v>0.1</v>
      </c>
      <c r="H54" s="87">
        <f t="shared" si="0"/>
        <v>0.025</v>
      </c>
      <c r="I54" s="87">
        <f t="shared" si="1"/>
        <v>0.025</v>
      </c>
      <c r="J54" s="87">
        <f t="shared" si="2"/>
        <v>0.025</v>
      </c>
      <c r="K54" s="87">
        <f t="shared" si="3"/>
        <v>0.025</v>
      </c>
    </row>
    <row r="55" spans="1:11" ht="39" customHeight="1">
      <c r="A55" s="85" t="str">
        <f>'11'!B52</f>
        <v>Подпрограмма "Устойчивое развитие систем жизнеобеспечения"</v>
      </c>
      <c r="B55" s="84" t="s">
        <v>89</v>
      </c>
      <c r="C55" s="55" t="str">
        <f>'11'!D52</f>
        <v>04</v>
      </c>
      <c r="D55" s="55" t="str">
        <f>'11'!E52</f>
        <v>12</v>
      </c>
      <c r="E55" s="55" t="str">
        <f>'11'!F52</f>
        <v>0100000000</v>
      </c>
      <c r="F55" s="55"/>
      <c r="G55" s="55">
        <f>'11'!I52</f>
        <v>0.1</v>
      </c>
      <c r="H55" s="87">
        <f t="shared" si="0"/>
        <v>0.025</v>
      </c>
      <c r="I55" s="87">
        <f t="shared" si="1"/>
        <v>0.025</v>
      </c>
      <c r="J55" s="87">
        <f t="shared" si="2"/>
        <v>0.025</v>
      </c>
      <c r="K55" s="87">
        <f t="shared" si="3"/>
        <v>0.025</v>
      </c>
    </row>
    <row r="56" spans="1:11" ht="25.5" customHeight="1">
      <c r="A56" s="85" t="str">
        <f>'11'!B53</f>
        <v>Основное мероприятие "Развитие реального сектора экономики"</v>
      </c>
      <c r="B56" s="86" t="s">
        <v>89</v>
      </c>
      <c r="C56" s="55" t="str">
        <f>'11'!D53</f>
        <v>04</v>
      </c>
      <c r="D56" s="55" t="str">
        <f>'11'!E53</f>
        <v>12</v>
      </c>
      <c r="E56" s="55" t="str">
        <f>'11'!F53</f>
        <v>0110200190</v>
      </c>
      <c r="F56" s="55"/>
      <c r="G56" s="55">
        <f>'11'!I53</f>
        <v>0.1</v>
      </c>
      <c r="H56" s="87">
        <f t="shared" si="0"/>
        <v>0.025</v>
      </c>
      <c r="I56" s="87">
        <f t="shared" si="1"/>
        <v>0.025</v>
      </c>
      <c r="J56" s="87">
        <f t="shared" si="2"/>
        <v>0.025</v>
      </c>
      <c r="K56" s="87">
        <f t="shared" si="3"/>
        <v>0.025</v>
      </c>
    </row>
    <row r="57" spans="1:11" ht="20.25" customHeight="1">
      <c r="A57" s="85" t="str">
        <f>'11'!B54</f>
        <v>Иные межбюджетные трансферты</v>
      </c>
      <c r="B57" s="84" t="s">
        <v>89</v>
      </c>
      <c r="C57" s="55" t="str">
        <f>'11'!D54</f>
        <v>04</v>
      </c>
      <c r="D57" s="55" t="str">
        <f>'11'!E54</f>
        <v>12</v>
      </c>
      <c r="E57" s="55" t="str">
        <f>'11'!F54</f>
        <v>0110200190</v>
      </c>
      <c r="F57" s="55" t="str">
        <f>'11'!G54</f>
        <v>540</v>
      </c>
      <c r="G57" s="55">
        <f>'11'!I54</f>
        <v>0.1</v>
      </c>
      <c r="H57" s="87">
        <f t="shared" si="0"/>
        <v>0.025</v>
      </c>
      <c r="I57" s="87">
        <f t="shared" si="1"/>
        <v>0.025</v>
      </c>
      <c r="J57" s="87">
        <f t="shared" si="2"/>
        <v>0.025</v>
      </c>
      <c r="K57" s="87">
        <f t="shared" si="3"/>
        <v>0.025</v>
      </c>
    </row>
    <row r="58" spans="1:11" ht="21" customHeight="1">
      <c r="A58" s="85" t="str">
        <f>'11'!B55</f>
        <v>Жилищно-коммунальное хозяйство</v>
      </c>
      <c r="B58" s="86" t="s">
        <v>89</v>
      </c>
      <c r="C58" s="55" t="str">
        <f>'11'!D55</f>
        <v>05</v>
      </c>
      <c r="D58" s="55"/>
      <c r="E58" s="55"/>
      <c r="F58" s="55"/>
      <c r="G58" s="55">
        <f>'11'!I55</f>
        <v>5</v>
      </c>
      <c r="H58" s="87">
        <f t="shared" si="0"/>
        <v>1.25</v>
      </c>
      <c r="I58" s="87">
        <f t="shared" si="1"/>
        <v>1.25</v>
      </c>
      <c r="J58" s="87">
        <f t="shared" si="2"/>
        <v>1.25</v>
      </c>
      <c r="K58" s="87">
        <f t="shared" si="3"/>
        <v>1.25</v>
      </c>
    </row>
    <row r="59" spans="1:11" ht="22.5" customHeight="1">
      <c r="A59" s="85" t="str">
        <f>'11'!B56</f>
        <v>Благоустройство</v>
      </c>
      <c r="B59" s="84" t="s">
        <v>89</v>
      </c>
      <c r="C59" s="55" t="str">
        <f>'11'!D56</f>
        <v>05</v>
      </c>
      <c r="D59" s="55" t="str">
        <f>'11'!E56</f>
        <v>03</v>
      </c>
      <c r="E59" s="55"/>
      <c r="F59" s="55"/>
      <c r="G59" s="55">
        <f>'11'!I56</f>
        <v>5</v>
      </c>
      <c r="H59" s="87">
        <f t="shared" si="0"/>
        <v>1.25</v>
      </c>
      <c r="I59" s="87">
        <f t="shared" si="1"/>
        <v>1.25</v>
      </c>
      <c r="J59" s="87">
        <f t="shared" si="2"/>
        <v>1.25</v>
      </c>
      <c r="K59" s="87">
        <f t="shared" si="3"/>
        <v>1.25</v>
      </c>
    </row>
    <row r="60" spans="1:11" ht="41.25" customHeight="1">
      <c r="A60" s="85" t="str">
        <f>'11'!B57</f>
        <v>Муниципальная программа "Комплексное развитие территории сельского поселения МО "Уйменское сельское поселение" на 2019-2024 гг."</v>
      </c>
      <c r="B60" s="86" t="s">
        <v>89</v>
      </c>
      <c r="C60" s="55" t="str">
        <f>'11'!D57</f>
        <v>05</v>
      </c>
      <c r="D60" s="55" t="str">
        <f>'11'!E57</f>
        <v>03</v>
      </c>
      <c r="E60" s="55"/>
      <c r="F60" s="55"/>
      <c r="G60" s="55">
        <f>'11'!I57</f>
        <v>5</v>
      </c>
      <c r="H60" s="87">
        <f t="shared" si="0"/>
        <v>1.25</v>
      </c>
      <c r="I60" s="87">
        <f t="shared" si="1"/>
        <v>1.25</v>
      </c>
      <c r="J60" s="87">
        <f t="shared" si="2"/>
        <v>1.25</v>
      </c>
      <c r="K60" s="87">
        <f t="shared" si="3"/>
        <v>1.25</v>
      </c>
    </row>
    <row r="61" spans="1:11" ht="33.75" customHeight="1">
      <c r="A61" s="85" t="str">
        <f>'11'!B58</f>
        <v>Подпрограмма "Устойчивое развитие систем жизнеобеспечения"</v>
      </c>
      <c r="B61" s="84" t="s">
        <v>89</v>
      </c>
      <c r="C61" s="55" t="str">
        <f>'11'!D58</f>
        <v>05</v>
      </c>
      <c r="D61" s="55" t="str">
        <f>'11'!E58</f>
        <v>03</v>
      </c>
      <c r="E61" s="55" t="str">
        <f>'11'!F58</f>
        <v>010000000</v>
      </c>
      <c r="F61" s="55"/>
      <c r="G61" s="55">
        <f>'11'!I58</f>
        <v>5</v>
      </c>
      <c r="H61" s="87">
        <f t="shared" si="0"/>
        <v>1.25</v>
      </c>
      <c r="I61" s="87">
        <f t="shared" si="1"/>
        <v>1.25</v>
      </c>
      <c r="J61" s="87">
        <f t="shared" si="2"/>
        <v>1.25</v>
      </c>
      <c r="K61" s="87">
        <f t="shared" si="3"/>
        <v>1.25</v>
      </c>
    </row>
    <row r="62" spans="1:11" ht="30" customHeight="1">
      <c r="A62" s="85" t="str">
        <f>'11'!B59</f>
        <v>Основное мероприятие "Повышение уровня благоустройства территорий"</v>
      </c>
      <c r="B62" s="86" t="s">
        <v>89</v>
      </c>
      <c r="C62" s="55" t="str">
        <f>'11'!D59</f>
        <v>05</v>
      </c>
      <c r="D62" s="55" t="str">
        <f>'11'!E59</f>
        <v>03</v>
      </c>
      <c r="E62" s="55" t="str">
        <f>'11'!F59</f>
        <v>0110000000</v>
      </c>
      <c r="F62" s="55"/>
      <c r="G62" s="55">
        <f>'11'!I59</f>
        <v>5</v>
      </c>
      <c r="H62" s="87">
        <f t="shared" si="0"/>
        <v>1.25</v>
      </c>
      <c r="I62" s="87">
        <f t="shared" si="1"/>
        <v>1.25</v>
      </c>
      <c r="J62" s="87">
        <f t="shared" si="2"/>
        <v>1.25</v>
      </c>
      <c r="K62" s="87">
        <f t="shared" si="3"/>
        <v>1.25</v>
      </c>
    </row>
    <row r="63" spans="1:11" ht="41.25" customHeight="1">
      <c r="A63" s="85" t="str">
        <f>'11'!B60</f>
        <v>Прочая закупка товаров, работ и услуг для обеспечения государственных (муниципальных) нужд</v>
      </c>
      <c r="B63" s="84" t="s">
        <v>89</v>
      </c>
      <c r="C63" s="55" t="str">
        <f>'11'!D60</f>
        <v>05</v>
      </c>
      <c r="D63" s="55" t="str">
        <f>'11'!E60</f>
        <v>03</v>
      </c>
      <c r="E63" s="55" t="str">
        <f>'11'!F60</f>
        <v>0110300190</v>
      </c>
      <c r="F63" s="55" t="str">
        <f>'11'!G60</f>
        <v>244</v>
      </c>
      <c r="G63" s="55">
        <f>'11'!I60</f>
        <v>5</v>
      </c>
      <c r="H63" s="87">
        <f t="shared" si="0"/>
        <v>1.25</v>
      </c>
      <c r="I63" s="87">
        <f t="shared" si="1"/>
        <v>1.25</v>
      </c>
      <c r="J63" s="87">
        <f t="shared" si="2"/>
        <v>1.25</v>
      </c>
      <c r="K63" s="87">
        <f t="shared" si="3"/>
        <v>1.25</v>
      </c>
    </row>
    <row r="64" spans="1:11" ht="27" customHeight="1">
      <c r="A64" s="85" t="str">
        <f>'11'!B61</f>
        <v>Физическая культура испорт</v>
      </c>
      <c r="B64" s="86" t="s">
        <v>89</v>
      </c>
      <c r="C64" s="55" t="str">
        <f>'11'!D61</f>
        <v>11</v>
      </c>
      <c r="D64" s="55"/>
      <c r="E64" s="55"/>
      <c r="F64" s="55"/>
      <c r="G64" s="55">
        <f>'11'!I61</f>
        <v>32</v>
      </c>
      <c r="H64" s="87">
        <f t="shared" si="0"/>
        <v>8</v>
      </c>
      <c r="I64" s="87">
        <f t="shared" si="1"/>
        <v>8</v>
      </c>
      <c r="J64" s="87">
        <f t="shared" si="2"/>
        <v>8</v>
      </c>
      <c r="K64" s="87">
        <f t="shared" si="3"/>
        <v>8</v>
      </c>
    </row>
    <row r="65" spans="1:11" ht="30.75" customHeight="1">
      <c r="A65" s="85" t="str">
        <f>'11'!B62</f>
        <v>Другие вопросы в области физической культуры и спорта</v>
      </c>
      <c r="B65" s="84" t="s">
        <v>89</v>
      </c>
      <c r="C65" s="55" t="str">
        <f>'11'!D62</f>
        <v>11</v>
      </c>
      <c r="D65" s="55" t="str">
        <f>'11'!E62</f>
        <v>05</v>
      </c>
      <c r="E65" s="55"/>
      <c r="F65" s="55"/>
      <c r="G65" s="55">
        <f>'11'!I62</f>
        <v>32</v>
      </c>
      <c r="H65" s="87">
        <f t="shared" si="0"/>
        <v>8</v>
      </c>
      <c r="I65" s="87">
        <f t="shared" si="1"/>
        <v>8</v>
      </c>
      <c r="J65" s="87">
        <f t="shared" si="2"/>
        <v>8</v>
      </c>
      <c r="K65" s="87">
        <f t="shared" si="3"/>
        <v>8</v>
      </c>
    </row>
    <row r="66" spans="1:11" ht="43.5" customHeight="1">
      <c r="A66" s="85" t="str">
        <f>'11'!B63</f>
        <v>Муниципальная программа "Комплексное развитие территории сельского поселения МО "Уйменское сельское поселение" на 2019-2024 гг."</v>
      </c>
      <c r="B66" s="86" t="s">
        <v>89</v>
      </c>
      <c r="C66" s="55" t="str">
        <f>'11'!D63</f>
        <v>11</v>
      </c>
      <c r="D66" s="55" t="str">
        <f>'11'!E63</f>
        <v>05</v>
      </c>
      <c r="E66" s="55" t="str">
        <f>'11'!F63</f>
        <v>0000000000</v>
      </c>
      <c r="F66" s="55"/>
      <c r="G66" s="55">
        <f>'11'!I63</f>
        <v>32</v>
      </c>
      <c r="H66" s="87">
        <f t="shared" si="0"/>
        <v>8</v>
      </c>
      <c r="I66" s="87">
        <f t="shared" si="1"/>
        <v>8</v>
      </c>
      <c r="J66" s="87">
        <f t="shared" si="2"/>
        <v>8</v>
      </c>
      <c r="K66" s="87">
        <f t="shared" si="3"/>
        <v>8</v>
      </c>
    </row>
    <row r="67" spans="1:11" ht="38.25" customHeight="1">
      <c r="A67" s="85" t="str">
        <f>'11'!B64</f>
        <v>Подпрограмма "Устойчивое развитие систем жизнеобеспечения"</v>
      </c>
      <c r="B67" s="84" t="s">
        <v>89</v>
      </c>
      <c r="C67" s="55" t="str">
        <f>'11'!D64</f>
        <v>11</v>
      </c>
      <c r="D67" s="55" t="str">
        <f>'11'!E64</f>
        <v>05</v>
      </c>
      <c r="E67" s="55" t="str">
        <f>'11'!F64</f>
        <v>0100000000</v>
      </c>
      <c r="F67" s="55"/>
      <c r="G67" s="55">
        <f>'11'!I64</f>
        <v>32</v>
      </c>
      <c r="H67" s="87">
        <f t="shared" si="0"/>
        <v>8</v>
      </c>
      <c r="I67" s="87">
        <f t="shared" si="1"/>
        <v>8</v>
      </c>
      <c r="J67" s="87">
        <f t="shared" si="2"/>
        <v>8</v>
      </c>
      <c r="K67" s="87">
        <f t="shared" si="3"/>
        <v>8</v>
      </c>
    </row>
    <row r="68" spans="1:11" ht="31.5" customHeight="1">
      <c r="A68" s="85" t="str">
        <f>'11'!B65</f>
        <v>Основное мероприятие: "Развитие физической культуры и спорта"</v>
      </c>
      <c r="B68" s="86" t="s">
        <v>89</v>
      </c>
      <c r="C68" s="55" t="str">
        <f>'11'!D65</f>
        <v>11</v>
      </c>
      <c r="D68" s="55" t="str">
        <f>'11'!E65</f>
        <v>05</v>
      </c>
      <c r="E68" s="55" t="str">
        <f>'11'!F65</f>
        <v>012000000</v>
      </c>
      <c r="F68" s="55"/>
      <c r="G68" s="55">
        <f>'11'!I65</f>
        <v>32</v>
      </c>
      <c r="H68" s="87">
        <f t="shared" si="0"/>
        <v>8</v>
      </c>
      <c r="I68" s="87">
        <f t="shared" si="1"/>
        <v>8</v>
      </c>
      <c r="J68" s="87">
        <f t="shared" si="2"/>
        <v>8</v>
      </c>
      <c r="K68" s="87">
        <f t="shared" si="3"/>
        <v>8</v>
      </c>
    </row>
    <row r="69" spans="1:11" ht="34.5" customHeight="1">
      <c r="A69" s="85" t="str">
        <f>'11'!B66</f>
        <v>Прочая закупка товаров, работ и услуг для обеспечения государственных (муниципальных) нужд</v>
      </c>
      <c r="B69" s="84" t="s">
        <v>89</v>
      </c>
      <c r="C69" s="55" t="str">
        <f>'11'!D66</f>
        <v>11</v>
      </c>
      <c r="D69" s="55" t="str">
        <f>'11'!E66</f>
        <v>05</v>
      </c>
      <c r="E69" s="55" t="str">
        <f>'11'!F66</f>
        <v>0120300190</v>
      </c>
      <c r="F69" s="55" t="str">
        <f>'11'!G66</f>
        <v>244</v>
      </c>
      <c r="G69" s="55">
        <f>'11'!I66</f>
        <v>30</v>
      </c>
      <c r="H69" s="87">
        <f t="shared" si="0"/>
        <v>7.5</v>
      </c>
      <c r="I69" s="87">
        <f t="shared" si="1"/>
        <v>7.5</v>
      </c>
      <c r="J69" s="87">
        <f t="shared" si="2"/>
        <v>7.5</v>
      </c>
      <c r="K69" s="87">
        <f t="shared" si="3"/>
        <v>7.5</v>
      </c>
    </row>
    <row r="70" spans="1:11" ht="34.5" customHeight="1">
      <c r="A70" s="85" t="str">
        <f>'11'!B67</f>
        <v>Закупка энергетических ресурсов</v>
      </c>
      <c r="B70" s="84" t="s">
        <v>171</v>
      </c>
      <c r="C70" s="55" t="str">
        <f>'11'!D67</f>
        <v>11</v>
      </c>
      <c r="D70" s="55" t="str">
        <f>'11'!E67</f>
        <v>05</v>
      </c>
      <c r="E70" s="55" t="str">
        <f>'11'!F67</f>
        <v>0120300190</v>
      </c>
      <c r="F70" s="55" t="str">
        <f>'11'!G67</f>
        <v>247</v>
      </c>
      <c r="G70" s="55">
        <f>'11'!I67</f>
        <v>2</v>
      </c>
      <c r="H70" s="87">
        <f>G70/4</f>
        <v>0.5</v>
      </c>
      <c r="I70" s="87">
        <f>G70/4</f>
        <v>0.5</v>
      </c>
      <c r="J70" s="87">
        <f>G70/4</f>
        <v>0.5</v>
      </c>
      <c r="K70" s="87">
        <f>G70/4</f>
        <v>0.5</v>
      </c>
    </row>
    <row r="71" spans="1:11" ht="36" customHeight="1">
      <c r="A71" s="85" t="str">
        <f>'11'!B68</f>
        <v>Условно утвержденные расходы</v>
      </c>
      <c r="B71" s="86" t="s">
        <v>89</v>
      </c>
      <c r="C71" s="55" t="str">
        <f>'11'!D68</f>
        <v>99</v>
      </c>
      <c r="D71" s="55" t="str">
        <f>'11'!E68</f>
        <v>99</v>
      </c>
      <c r="E71" s="55" t="str">
        <f>'11'!F68</f>
        <v>9990000</v>
      </c>
      <c r="F71" s="55" t="str">
        <f>'11'!G68</f>
        <v>999</v>
      </c>
      <c r="G71" s="55">
        <f>'11'!I68</f>
        <v>0</v>
      </c>
      <c r="H71" s="87">
        <f t="shared" si="0"/>
        <v>0</v>
      </c>
      <c r="I71" s="87">
        <f t="shared" si="1"/>
        <v>0</v>
      </c>
      <c r="J71" s="87">
        <f t="shared" si="2"/>
        <v>0</v>
      </c>
      <c r="K71" s="87">
        <f t="shared" si="3"/>
        <v>0</v>
      </c>
    </row>
    <row r="72" spans="1:7" ht="12.75">
      <c r="A72" s="174" t="s">
        <v>148</v>
      </c>
      <c r="B72" s="174"/>
      <c r="C72" s="174"/>
      <c r="D72" s="174"/>
      <c r="E72" s="174"/>
      <c r="F72" s="174"/>
      <c r="G72" s="55">
        <f>'11'!I69</f>
        <v>2517.16</v>
      </c>
    </row>
    <row r="73" spans="1:7" ht="12.75">
      <c r="A73" s="147"/>
      <c r="B73" s="147"/>
      <c r="C73" s="147"/>
      <c r="D73" s="147"/>
      <c r="E73" s="147"/>
      <c r="F73" s="147"/>
      <c r="G73" s="148"/>
    </row>
    <row r="75" spans="1:5" ht="12.75">
      <c r="A75" t="s">
        <v>152</v>
      </c>
      <c r="B75" t="s">
        <v>153</v>
      </c>
      <c r="E75" t="s">
        <v>154</v>
      </c>
    </row>
  </sheetData>
  <sheetProtection/>
  <mergeCells count="3">
    <mergeCell ref="A6:K6"/>
    <mergeCell ref="F1:K5"/>
    <mergeCell ref="A72:F7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Солнечный-Уймень</cp:lastModifiedBy>
  <cp:lastPrinted>2021-01-29T03:55:15Z</cp:lastPrinted>
  <dcterms:created xsi:type="dcterms:W3CDTF">2007-09-12T09:25:25Z</dcterms:created>
  <dcterms:modified xsi:type="dcterms:W3CDTF">2021-01-29T04:25:28Z</dcterms:modified>
  <cp:category/>
  <cp:version/>
  <cp:contentType/>
  <cp:contentStatus/>
</cp:coreProperties>
</file>